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235" tabRatio="146" activeTab="0"/>
  </bookViews>
  <sheets>
    <sheet name="Depreciation Worksheet" sheetId="1" r:id="rId1"/>
    <sheet name="Selections" sheetId="2" state="veryHidden" r:id="rId2"/>
  </sheets>
  <externalReferences>
    <externalReference r:id="rId5"/>
  </externalReferences>
  <definedNames>
    <definedName name="_eu_lblSeed1" hidden="1">6648124</definedName>
    <definedName name="_eu_lblSeed2" hidden="1">3105613</definedName>
    <definedName name="_eu_lblSeed3" hidden="1">9092828</definedName>
    <definedName name="_eu_lblSeed4" hidden="1">8231087</definedName>
    <definedName name="_eu_lblSeed5" hidden="1">8045525</definedName>
    <definedName name="_eu_lblSeed6" hidden="1">1463957</definedName>
    <definedName name="_eu_lblSeed7" hidden="1">1146085</definedName>
    <definedName name="_eu_lblSeed8" hidden="1">0</definedName>
    <definedName name="_Order1" hidden="1">0</definedName>
    <definedName name="DATA_01" hidden="1">#REF!</definedName>
    <definedName name="DATA_06" hidden="1">#REF!</definedName>
    <definedName name="DATA_08" hidden="1">#REF!</definedName>
    <definedName name="DepMethod" localSheetId="1">OFFSET('[1]Help - Depreciation'!$Y$12,0,0,'[1]Help - Depreciation'!$X$4,1)</definedName>
    <definedName name="DepMethod">OFFSET('Depreciation Worksheet'!$Y$12,0,0,'Depreciation Worksheet'!$X$4,1)</definedName>
    <definedName name="Factors">'Selections'!$G$4:$G$10</definedName>
    <definedName name="MACRSYears">'Selections'!$I$4:$I$11</definedName>
    <definedName name="Methods" localSheetId="1">'Selections'!$F$4:$F$10</definedName>
    <definedName name="Methods">'Depreciation Worksheet'!$C$41:$C$47</definedName>
    <definedName name="NoSwitch">'Selections'!$H$4:$H$10</definedName>
    <definedName name="_xlnm.Print_Area" localSheetId="0">'Depreciation Worksheet'!$B$2:$U$70</definedName>
  </definedNames>
  <calcPr fullCalcOnLoad="1"/>
</workbook>
</file>

<file path=xl/sharedStrings.xml><?xml version="1.0" encoding="utf-8"?>
<sst xmlns="http://schemas.openxmlformats.org/spreadsheetml/2006/main" count="165" uniqueCount="73">
  <si>
    <t>Fixed Assets Depreciation Worksheet</t>
  </si>
  <si>
    <t>Check</t>
  </si>
  <si>
    <t>Max</t>
  </si>
  <si>
    <t>Min</t>
  </si>
  <si>
    <t>Selection</t>
  </si>
  <si>
    <t>#</t>
  </si>
  <si>
    <t>-</t>
  </si>
  <si>
    <t>Asset Description</t>
  </si>
  <si>
    <t>Cost</t>
  </si>
  <si>
    <t>Year of Purchase</t>
  </si>
  <si>
    <t>Salvage Value</t>
  </si>
  <si>
    <t>Useful Life</t>
  </si>
  <si>
    <t>Method</t>
  </si>
  <si>
    <t>Year</t>
  </si>
  <si>
    <t>Total</t>
  </si>
  <si>
    <t>= Straight Line Method</t>
  </si>
  <si>
    <t>= Sum-Of-Years' Digits Method</t>
  </si>
  <si>
    <t>= Double Declining Balance Method</t>
  </si>
  <si>
    <t>= 150% Declining Balance Method</t>
  </si>
  <si>
    <t>= Modified Accelerated Cost Recovery System (IRS) / 200DB-HY</t>
  </si>
  <si>
    <t>Address:</t>
  </si>
  <si>
    <t>SL</t>
  </si>
  <si>
    <t>SYOD</t>
  </si>
  <si>
    <t>DDB</t>
  </si>
  <si>
    <t>DDB-SL</t>
  </si>
  <si>
    <t>1.5DB</t>
  </si>
  <si>
    <t>1.5DB-SL</t>
  </si>
  <si>
    <t>MACRS</t>
  </si>
  <si>
    <t>Methods</t>
  </si>
  <si>
    <t>Factors</t>
  </si>
  <si>
    <t>No Switch</t>
  </si>
  <si>
    <t>N/A</t>
  </si>
  <si>
    <t>Years</t>
  </si>
  <si>
    <t xml:space="preserve"> Asset Description </t>
  </si>
  <si>
    <t>Residential Property</t>
  </si>
  <si>
    <t>MACRS HY Convention - 200DB/150DB</t>
  </si>
  <si>
    <t xml:space="preserve">3-Year </t>
  </si>
  <si>
    <t xml:space="preserve">5-Year </t>
  </si>
  <si>
    <t xml:space="preserve">7-Year </t>
  </si>
  <si>
    <t xml:space="preserve">10-Year </t>
  </si>
  <si>
    <t xml:space="preserve">15-Year </t>
  </si>
  <si>
    <t>20-Year</t>
  </si>
  <si>
    <t xml:space="preserve">  </t>
  </si>
  <si>
    <t>Name:</t>
  </si>
  <si>
    <t>= Double Declining Balance Method with Switch to Straight Line Method</t>
  </si>
  <si>
    <t>= 150% Declining Balance Method with Switch to Straight Line Method</t>
  </si>
  <si>
    <t>Non-Residential Property</t>
  </si>
  <si>
    <t xml:space="preserve">Theme and Amusement Park Assets </t>
  </si>
  <si>
    <t xml:space="preserve">Municipal Wastewater Treatment Plant </t>
  </si>
  <si>
    <t xml:space="preserve">Natural Gas Production Plant </t>
  </si>
  <si>
    <t xml:space="preserve">Electric Utility Steam Production Plant </t>
  </si>
  <si>
    <t xml:space="preserve">Electric Utility Nuclear Production Plant </t>
  </si>
  <si>
    <t xml:space="preserve">Radio and Television Broadcasting Equipment </t>
  </si>
  <si>
    <t xml:space="preserve">Telephone Distribution Plant </t>
  </si>
  <si>
    <t xml:space="preserve">Manufacture of Motor Vehicles </t>
  </si>
  <si>
    <t xml:space="preserve">Manufacture of Cement </t>
  </si>
  <si>
    <t xml:space="preserve">Cutting of Timber </t>
  </si>
  <si>
    <t xml:space="preserve">Manufacture of Yarn, Thread, and Woven Fabric </t>
  </si>
  <si>
    <t xml:space="preserve">Manufacture of Grain and Grain Mill Products </t>
  </si>
  <si>
    <t xml:space="preserve">Construction Assets </t>
  </si>
  <si>
    <t xml:space="preserve">Petroleum Refining Assets </t>
  </si>
  <si>
    <t xml:space="preserve">Offshore Drilling Assets </t>
  </si>
  <si>
    <t xml:space="preserve">Cattle, Breeding or Dairy </t>
  </si>
  <si>
    <t xml:space="preserve">Cotton Gin Assets </t>
  </si>
  <si>
    <t xml:space="preserve">Industrial Steam and Electric Distribution </t>
  </si>
  <si>
    <t xml:space="preserve">Railroad Cars and Locomotives </t>
  </si>
  <si>
    <t xml:space="preserve">Light General-Purpose Trucks </t>
  </si>
  <si>
    <t xml:space="preserve">Automobiles, Taxis </t>
  </si>
  <si>
    <t xml:space="preserve">Information Systems: Computers / Peripherals </t>
  </si>
  <si>
    <t xml:space="preserve">Office Furniture, Fixtures, and Equipment </t>
  </si>
  <si>
    <t>Note:</t>
  </si>
  <si>
    <t>This is a worksheet designed to assist you in determining depreciation expenses. The Purchase Area Development does not make any warranty or representation, expressed or implied, with respect to the accuracy, completeness, or usefulness of the results or assumes any liabilities with respect to the use of, or for damages resulting from the use of any results derived in this worksheet!</t>
  </si>
  <si>
    <t>Notes: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</si>
</sst>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_)"/>
    <numFmt numFmtId="166" formatCode="0.00_);[Red]\(0.00\)"/>
    <numFmt numFmtId="167" formatCode="&quot;$&quot;#,##0"/>
    <numFmt numFmtId="168" formatCode="#,##0.0_);[Red]\(#,##0.0\)"/>
    <numFmt numFmtId="169" formatCode="0.0%"/>
    <numFmt numFmtId="170" formatCode="0_);[Red]\(0\)"/>
    <numFmt numFmtId="171" formatCode="mm/dd/yyyy"/>
    <numFmt numFmtId="172" formatCode="0.00%\ "/>
    <numFmt numFmtId="173" formatCode="_(* #,##0.000_);_(* \(#,##0.000\);_(* &quot;-&quot;??_);_(@_)"/>
    <numFmt numFmtId="174" formatCode="_(0.00%_);_(0.00%_);_(0.00%_);_(@_)"/>
    <numFmt numFmtId="175" formatCode="&quot;$&quot;#,##0.00"/>
    <numFmt numFmtId="176" formatCode="mm/dd/yy"/>
    <numFmt numFmtId="177" formatCode="#,##0.0\ ;\(#,##0.0\)"/>
    <numFmt numFmtId="178" formatCode="_-* #,##0_-;\-* #,##0_-;_-* &quot;-&quot;_-;_-@_-"/>
    <numFmt numFmtId="179" formatCode="_-* #,##0.00_-;\-* #,##0.00_-;_-* &quot;-&quot;??_-;_-@_-"/>
    <numFmt numFmtId="180" formatCode="0%_);[Red]\(0%\)"/>
    <numFmt numFmtId="181" formatCode="0.00%_);[Red]\(0.00%\)"/>
    <numFmt numFmtId="182" formatCode="_-&quot;£&quot;* #,##0_-;\-&quot;£&quot;* #,##0_-;_-&quot;£&quot;* &quot;-&quot;_-;_-@_-"/>
    <numFmt numFmtId="183" formatCode="_-&quot;£&quot;* #,##0.00_-;\-&quot;£&quot;* #,##0.00_-;_-&quot;£&quot;* &quot;-&quot;??_-;_-@_-"/>
    <numFmt numFmtId="184" formatCode="_(&quot;$&quot;* #,##0\);_(&quot;$&quot;* \(#,##0\);_(&quot;$&quot;* &quot;-&quot;\);_(@_)"/>
    <numFmt numFmtId="185" formatCode="0_);\(0\)"/>
    <numFmt numFmtId="186" formatCode="0.00000"/>
    <numFmt numFmtId="187" formatCode="0.000"/>
    <numFmt numFmtId="188" formatCode="_(&quot;$&quot;* #,##0.000_);_(&quot;$&quot;* \(#,##0.000\);_(&quot;$&quot;* &quot;-&quot;???_);_(@_)"/>
    <numFmt numFmtId="189" formatCode="[$-409]dddd\,\ mmmm\ dd\,\ yyyy"/>
    <numFmt numFmtId="190" formatCode="yyyy"/>
    <numFmt numFmtId="191" formatCode="_(&quot;$&quot;* #,##0.0_);_(&quot;$&quot;* \(#,##0.0\);_(&quot;$&quot;* &quot;-&quot;?_);_(@_)"/>
    <numFmt numFmtId="192" formatCode="mm/dd/yyyy;@"/>
  </numFmts>
  <fonts count="47">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8"/>
      <name val="Tahoma"/>
      <family val="2"/>
    </font>
    <font>
      <sz val="11"/>
      <color indexed="20"/>
      <name val="Calibri"/>
      <family val="2"/>
    </font>
    <font>
      <sz val="8"/>
      <name val="Times New Roman"/>
      <family val="1"/>
    </font>
    <font>
      <sz val="8"/>
      <name val="Verdana"/>
      <family val="2"/>
    </font>
    <font>
      <b/>
      <sz val="11"/>
      <color indexed="52"/>
      <name val="Calibri"/>
      <family val="2"/>
    </font>
    <font>
      <b/>
      <sz val="11"/>
      <color indexed="9"/>
      <name val="Calibri"/>
      <family val="2"/>
    </font>
    <font>
      <sz val="10"/>
      <name val="Helv"/>
      <family val="0"/>
    </font>
    <font>
      <i/>
      <sz val="11"/>
      <color indexed="23"/>
      <name val="Calibri"/>
      <family val="2"/>
    </font>
    <font>
      <u val="single"/>
      <sz val="10"/>
      <color indexed="36"/>
      <name val="Arial"/>
      <family val="2"/>
    </font>
    <font>
      <sz val="11"/>
      <color indexed="17"/>
      <name val="Calibri"/>
      <family val="2"/>
    </font>
    <font>
      <b/>
      <sz val="9"/>
      <name val="Arial"/>
      <family val="2"/>
    </font>
    <font>
      <b/>
      <sz val="8"/>
      <color indexed="9"/>
      <name val="Tahoma"/>
      <family val="2"/>
    </font>
    <font>
      <b/>
      <sz val="8"/>
      <color indexed="8"/>
      <name val="Tahoma"/>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23"/>
      <name val="Verdana"/>
      <family val="2"/>
    </font>
    <font>
      <sz val="10"/>
      <color indexed="10"/>
      <name val="Helv"/>
      <family val="0"/>
    </font>
    <font>
      <b/>
      <sz val="11"/>
      <color indexed="63"/>
      <name val="Calibri"/>
      <family val="2"/>
    </font>
    <font>
      <sz val="8"/>
      <name val="Arial"/>
      <family val="2"/>
    </font>
    <font>
      <sz val="16"/>
      <color indexed="9"/>
      <name val="Tahoma"/>
      <family val="2"/>
    </font>
    <font>
      <sz val="9"/>
      <color indexed="10"/>
      <name val="Arial"/>
      <family val="2"/>
    </font>
    <font>
      <b/>
      <sz val="18"/>
      <color indexed="62"/>
      <name val="Cambria"/>
      <family val="2"/>
    </font>
    <font>
      <i/>
      <sz val="10"/>
      <color indexed="12"/>
      <name val="Tms Rmn"/>
      <family val="0"/>
    </font>
    <font>
      <b/>
      <sz val="10"/>
      <color indexed="8"/>
      <name val="Tms Rmn"/>
      <family val="0"/>
    </font>
    <font>
      <b/>
      <sz val="11"/>
      <color indexed="8"/>
      <name val="Calibri"/>
      <family val="2"/>
    </font>
    <font>
      <sz val="11"/>
      <color indexed="10"/>
      <name val="Calibri"/>
      <family val="2"/>
    </font>
    <font>
      <sz val="10"/>
      <color indexed="9"/>
      <name val="Arial"/>
      <family val="2"/>
    </font>
    <font>
      <b/>
      <sz val="12"/>
      <name val="Arial"/>
      <family val="2"/>
    </font>
    <font>
      <b/>
      <sz val="8"/>
      <color indexed="9"/>
      <name val="Arial"/>
      <family val="2"/>
    </font>
    <font>
      <b/>
      <sz val="10"/>
      <color indexed="9"/>
      <name val="Arial"/>
      <family val="2"/>
    </font>
    <font>
      <b/>
      <sz val="8"/>
      <name val="Arial"/>
      <family val="2"/>
    </font>
    <font>
      <sz val="10.5"/>
      <color indexed="8"/>
      <name val="Arial"/>
      <family val="2"/>
    </font>
    <font>
      <sz val="10.75"/>
      <color indexed="8"/>
      <name val="Arial"/>
      <family val="2"/>
    </font>
    <font>
      <sz val="8.25"/>
      <color indexed="8"/>
      <name val="Arial"/>
      <family val="2"/>
    </font>
    <font>
      <b/>
      <sz val="8.25"/>
      <color indexed="8"/>
      <name val="Arial"/>
      <family val="2"/>
    </font>
    <font>
      <sz val="8"/>
      <name val="Segoe UI"/>
      <family val="2"/>
    </font>
  </fonts>
  <fills count="27">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1"/>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55"/>
        <bgColor indexed="64"/>
      </patternFill>
    </fill>
    <fill>
      <patternFill patternType="lightGray">
        <fgColor indexed="13"/>
        <bgColor indexed="13"/>
      </patternFill>
    </fill>
    <fill>
      <patternFill patternType="solid">
        <fgColor indexed="42"/>
        <bgColor indexed="64"/>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8"/>
        <bgColor indexed="64"/>
      </patternFill>
    </fill>
    <fill>
      <patternFill patternType="solid">
        <fgColor indexed="42"/>
        <bgColor indexed="64"/>
      </patternFill>
    </fill>
    <fill>
      <patternFill patternType="solid">
        <fgColor theme="9" tint="0.7999799847602844"/>
        <bgColor indexed="64"/>
      </patternFill>
    </fill>
  </fills>
  <borders count="50">
    <border>
      <left/>
      <right/>
      <top/>
      <bottom/>
      <diagonal/>
    </border>
    <border>
      <left style="thin"/>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right/>
      <top style="medium"/>
      <bottom style="medium"/>
    </border>
    <border>
      <left/>
      <right/>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4"/>
      </bottom>
    </border>
    <border>
      <left>
        <color indexed="63"/>
      </left>
      <right>
        <color indexed="63"/>
      </right>
      <top>
        <color indexed="63"/>
      </top>
      <bottom style="medium">
        <color indexed="24"/>
      </bottom>
    </border>
    <border>
      <left>
        <color indexed="63"/>
      </left>
      <right>
        <color indexed="63"/>
      </right>
      <top style="thin"/>
      <bottom>
        <color indexed="63"/>
      </bottom>
    </border>
    <border>
      <left>
        <color indexed="63"/>
      </left>
      <right>
        <color indexed="63"/>
      </right>
      <top>
        <color indexed="63"/>
      </top>
      <bottom style="double">
        <color indexed="52"/>
      </bottom>
    </border>
    <border>
      <left>
        <color indexed="63"/>
      </left>
      <right>
        <color indexed="63"/>
      </right>
      <top style="thin"/>
      <bottom style="double"/>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color indexed="63"/>
      </right>
      <top style="thin">
        <color indexed="9"/>
      </top>
      <bottom style="thin">
        <color indexed="9"/>
      </bottom>
    </border>
    <border>
      <left>
        <color indexed="63"/>
      </left>
      <right>
        <color indexed="63"/>
      </right>
      <top style="thin">
        <color indexed="49"/>
      </top>
      <bottom style="double">
        <color indexed="49"/>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color indexed="63"/>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37" fontId="6" fillId="13" borderId="1" applyBorder="0" applyProtection="0">
      <alignment vertical="center"/>
    </xf>
    <xf numFmtId="0" fontId="7" fillId="14" borderId="0" applyNumberFormat="0" applyBorder="0" applyAlignment="0" applyProtection="0"/>
    <xf numFmtId="5" fontId="8" fillId="0" borderId="2">
      <alignment/>
      <protection locked="0"/>
    </xf>
    <xf numFmtId="0" fontId="9" fillId="15" borderId="0" applyBorder="0">
      <alignment horizontal="left" vertical="center" indent="1"/>
      <protection/>
    </xf>
    <xf numFmtId="0" fontId="10" fillId="5" borderId="3" applyNumberFormat="0" applyAlignment="0" applyProtection="0"/>
    <xf numFmtId="0" fontId="11" fillId="15"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12" fillId="0" borderId="5">
      <alignment/>
      <protection/>
    </xf>
    <xf numFmtId="4" fontId="8" fillId="16" borderId="5">
      <alignment/>
      <protection locked="0"/>
    </xf>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4" fontId="8" fillId="18" borderId="5">
      <alignment/>
      <protection/>
    </xf>
    <xf numFmtId="43" fontId="16" fillId="0" borderId="6">
      <alignment/>
      <protection/>
    </xf>
    <xf numFmtId="37" fontId="17" fillId="19" borderId="2" applyBorder="0">
      <alignment horizontal="left" vertical="center" indent="1"/>
      <protection/>
    </xf>
    <xf numFmtId="37" fontId="18" fillId="20" borderId="7" applyFill="0">
      <alignment vertical="center"/>
      <protection/>
    </xf>
    <xf numFmtId="0" fontId="18" fillId="21" borderId="8" applyNumberFormat="0">
      <alignment horizontal="left" vertical="top" indent="1"/>
      <protection/>
    </xf>
    <xf numFmtId="0" fontId="18" fillId="13" borderId="0" applyBorder="0">
      <alignment horizontal="left" vertical="center" indent="1"/>
      <protection/>
    </xf>
    <xf numFmtId="0" fontId="18" fillId="0" borderId="8" applyNumberFormat="0" applyFill="0">
      <alignment horizontal="centerContinuous" vertical="top"/>
      <protection/>
    </xf>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3" applyNumberFormat="0" applyAlignment="0" applyProtection="0"/>
    <xf numFmtId="43" fontId="16" fillId="0" borderId="12">
      <alignment/>
      <protection/>
    </xf>
    <xf numFmtId="0" fontId="24" fillId="0" borderId="13" applyNumberFormat="0" applyFill="0" applyAlignment="0" applyProtection="0"/>
    <xf numFmtId="44" fontId="16" fillId="0" borderId="14">
      <alignment/>
      <protection/>
    </xf>
    <xf numFmtId="0" fontId="25" fillId="7" borderId="0" applyNumberFormat="0" applyBorder="0" applyAlignment="0" applyProtection="0"/>
    <xf numFmtId="177" fontId="12" fillId="0" borderId="0">
      <alignment/>
      <protection/>
    </xf>
    <xf numFmtId="0" fontId="26" fillId="20" borderId="0">
      <alignment horizontal="left" wrapText="1" indent="1"/>
      <protection/>
    </xf>
    <xf numFmtId="0" fontId="0" fillId="0" borderId="0">
      <alignment/>
      <protection/>
    </xf>
    <xf numFmtId="169" fontId="0" fillId="0" borderId="0">
      <alignment/>
      <protection/>
    </xf>
    <xf numFmtId="169" fontId="0" fillId="0" borderId="0">
      <alignment/>
      <protection/>
    </xf>
    <xf numFmtId="169" fontId="0" fillId="0" borderId="0">
      <alignment/>
      <protection/>
    </xf>
    <xf numFmtId="0" fontId="0" fillId="0" borderId="0">
      <alignment/>
      <protection/>
    </xf>
    <xf numFmtId="0" fontId="27" fillId="0" borderId="0">
      <alignment/>
      <protection/>
    </xf>
    <xf numFmtId="0" fontId="0" fillId="4" borderId="15" applyNumberFormat="0" applyFont="0" applyAlignment="0" applyProtection="0"/>
    <xf numFmtId="0" fontId="28" fillId="5" borderId="16" applyNumberFormat="0" applyAlignment="0" applyProtection="0"/>
    <xf numFmtId="9" fontId="0" fillId="0" borderId="0" applyFont="0" applyFill="0" applyBorder="0" applyAlignment="0" applyProtection="0"/>
    <xf numFmtId="180" fontId="29" fillId="22" borderId="17">
      <alignment/>
      <protection/>
    </xf>
    <xf numFmtId="181" fontId="29" fillId="0" borderId="17" applyFont="0" applyFill="0" applyBorder="0" applyAlignment="0" applyProtection="0"/>
    <xf numFmtId="0" fontId="30" fillId="15" borderId="0">
      <alignment horizontal="left" indent="1"/>
      <protection/>
    </xf>
    <xf numFmtId="2" fontId="31" fillId="0" borderId="0">
      <alignment/>
      <protection locked="0"/>
    </xf>
    <xf numFmtId="0" fontId="0" fillId="23" borderId="0">
      <alignment/>
      <protection/>
    </xf>
    <xf numFmtId="49" fontId="0" fillId="0" borderId="0" applyFont="0" applyFill="0" applyBorder="0" applyAlignment="0" applyProtection="0"/>
    <xf numFmtId="0" fontId="32" fillId="0" borderId="0" applyNumberFormat="0" applyFill="0" applyBorder="0" applyAlignment="0" applyProtection="0"/>
    <xf numFmtId="0" fontId="33" fillId="0" borderId="0">
      <alignment horizontal="right"/>
      <protection/>
    </xf>
    <xf numFmtId="0" fontId="34" fillId="0" borderId="0">
      <alignment/>
      <protection/>
    </xf>
    <xf numFmtId="0" fontId="35" fillId="0" borderId="18" applyNumberFormat="0" applyFill="0" applyAlignment="0" applyProtection="0"/>
    <xf numFmtId="182" fontId="0" fillId="0" borderId="0" applyFont="0" applyFill="0" applyBorder="0" applyAlignment="0" applyProtection="0"/>
    <xf numFmtId="183" fontId="0" fillId="0" borderId="0" applyFont="0" applyFill="0" applyBorder="0" applyAlignment="0" applyProtection="0"/>
    <xf numFmtId="0" fontId="36" fillId="0" borderId="0" applyNumberFormat="0" applyFill="0" applyBorder="0" applyAlignment="0" applyProtection="0"/>
  </cellStyleXfs>
  <cellXfs count="122">
    <xf numFmtId="0" fontId="0" fillId="0" borderId="0" xfId="0" applyAlignment="1">
      <alignment/>
    </xf>
    <xf numFmtId="0" fontId="37" fillId="24" borderId="0" xfId="0" applyFont="1" applyFill="1" applyAlignment="1" applyProtection="1">
      <alignment vertical="center"/>
      <protection hidden="1"/>
    </xf>
    <xf numFmtId="42" fontId="37" fillId="24" borderId="0" xfId="0" applyNumberFormat="1" applyFont="1" applyFill="1" applyAlignment="1" applyProtection="1">
      <alignment vertical="center"/>
      <protection hidden="1"/>
    </xf>
    <xf numFmtId="0" fontId="0" fillId="13" borderId="19" xfId="0" applyFont="1" applyFill="1" applyBorder="1" applyAlignment="1" applyProtection="1">
      <alignment vertical="center"/>
      <protection hidden="1"/>
    </xf>
    <xf numFmtId="0" fontId="0" fillId="13" borderId="20" xfId="0" applyFont="1" applyFill="1" applyBorder="1" applyAlignment="1" applyProtection="1">
      <alignment vertical="center"/>
      <protection hidden="1"/>
    </xf>
    <xf numFmtId="42" fontId="0" fillId="13" borderId="20" xfId="0" applyNumberFormat="1" applyFont="1" applyFill="1" applyBorder="1" applyAlignment="1" applyProtection="1">
      <alignment vertical="center"/>
      <protection hidden="1"/>
    </xf>
    <xf numFmtId="0" fontId="0" fillId="13" borderId="21" xfId="0" applyFont="1" applyFill="1" applyBorder="1" applyAlignment="1" applyProtection="1">
      <alignment vertical="center"/>
      <protection hidden="1"/>
    </xf>
    <xf numFmtId="0" fontId="37" fillId="13" borderId="19" xfId="0" applyFont="1" applyFill="1" applyBorder="1" applyAlignment="1" applyProtection="1">
      <alignment vertical="center"/>
      <protection hidden="1"/>
    </xf>
    <xf numFmtId="0" fontId="37" fillId="13" borderId="20" xfId="0" applyFont="1" applyFill="1" applyBorder="1" applyAlignment="1" applyProtection="1">
      <alignment vertical="center"/>
      <protection hidden="1"/>
    </xf>
    <xf numFmtId="0" fontId="37" fillId="13" borderId="21" xfId="0" applyFont="1" applyFill="1" applyBorder="1" applyAlignment="1" applyProtection="1">
      <alignment vertical="center"/>
      <protection hidden="1"/>
    </xf>
    <xf numFmtId="0" fontId="0" fillId="13" borderId="22" xfId="0" applyFont="1" applyFill="1" applyBorder="1" applyAlignment="1" applyProtection="1">
      <alignment vertical="center"/>
      <protection hidden="1"/>
    </xf>
    <xf numFmtId="0" fontId="38" fillId="13" borderId="0" xfId="0" applyFont="1" applyFill="1" applyBorder="1" applyAlignment="1" applyProtection="1">
      <alignment vertical="center"/>
      <protection hidden="1"/>
    </xf>
    <xf numFmtId="42" fontId="0" fillId="13" borderId="0" xfId="0" applyNumberFormat="1" applyFont="1" applyFill="1" applyBorder="1" applyAlignment="1" applyProtection="1">
      <alignment vertical="center"/>
      <protection hidden="1"/>
    </xf>
    <xf numFmtId="0" fontId="0" fillId="13" borderId="0" xfId="0" applyFont="1" applyFill="1" applyBorder="1" applyAlignment="1" applyProtection="1">
      <alignment vertical="center"/>
      <protection hidden="1"/>
    </xf>
    <xf numFmtId="0" fontId="0" fillId="13" borderId="23" xfId="0" applyFont="1" applyFill="1" applyBorder="1" applyAlignment="1" applyProtection="1">
      <alignment vertical="center"/>
      <protection hidden="1"/>
    </xf>
    <xf numFmtId="0" fontId="37" fillId="13" borderId="22" xfId="0" applyFont="1" applyFill="1" applyBorder="1" applyAlignment="1" applyProtection="1">
      <alignment vertical="center"/>
      <protection hidden="1"/>
    </xf>
    <xf numFmtId="0" fontId="1" fillId="13" borderId="15" xfId="0" applyFont="1" applyFill="1" applyBorder="1" applyAlignment="1" applyProtection="1">
      <alignment horizontal="center" vertical="center"/>
      <protection hidden="1"/>
    </xf>
    <xf numFmtId="0" fontId="37" fillId="13" borderId="23" xfId="0" applyFont="1" applyFill="1" applyBorder="1" applyAlignment="1" applyProtection="1">
      <alignment vertical="center"/>
      <protection hidden="1"/>
    </xf>
    <xf numFmtId="0" fontId="0" fillId="13" borderId="15" xfId="0" applyFont="1" applyFill="1" applyBorder="1" applyAlignment="1" applyProtection="1">
      <alignment horizontal="center" vertical="center"/>
      <protection hidden="1"/>
    </xf>
    <xf numFmtId="0" fontId="1" fillId="13" borderId="0" xfId="0" applyFont="1" applyFill="1" applyBorder="1" applyAlignment="1" applyProtection="1">
      <alignment vertical="center"/>
      <protection hidden="1"/>
    </xf>
    <xf numFmtId="0" fontId="0" fillId="13" borderId="0" xfId="0" applyFont="1" applyFill="1" applyBorder="1" applyAlignment="1" applyProtection="1" quotePrefix="1">
      <alignment horizontal="center" vertical="center"/>
      <protection hidden="1"/>
    </xf>
    <xf numFmtId="0" fontId="37" fillId="13" borderId="0" xfId="0" applyFont="1" applyFill="1" applyBorder="1" applyAlignment="1" applyProtection="1">
      <alignment vertical="center"/>
      <protection hidden="1"/>
    </xf>
    <xf numFmtId="40" fontId="1" fillId="13" borderId="0" xfId="0" applyNumberFormat="1" applyFont="1" applyFill="1" applyBorder="1" applyAlignment="1" applyProtection="1">
      <alignment vertical="center"/>
      <protection hidden="1"/>
    </xf>
    <xf numFmtId="0" fontId="0" fillId="13" borderId="0" xfId="0" applyFont="1" applyFill="1" applyBorder="1" applyAlignment="1" applyProtection="1">
      <alignment horizontal="center" vertical="center"/>
      <protection hidden="1"/>
    </xf>
    <xf numFmtId="0" fontId="0" fillId="13" borderId="24" xfId="0" applyFont="1" applyFill="1" applyBorder="1" applyAlignment="1" applyProtection="1">
      <alignment vertical="center"/>
      <protection hidden="1"/>
    </xf>
    <xf numFmtId="42" fontId="0" fillId="13" borderId="24" xfId="0" applyNumberFormat="1" applyFont="1" applyFill="1" applyBorder="1" applyAlignment="1" applyProtection="1">
      <alignment vertical="center"/>
      <protection hidden="1"/>
    </xf>
    <xf numFmtId="0" fontId="0" fillId="13" borderId="15" xfId="0" applyFont="1" applyFill="1" applyBorder="1" applyAlignment="1" applyProtection="1">
      <alignment horizontal="center" vertical="center"/>
      <protection locked="0"/>
    </xf>
    <xf numFmtId="0" fontId="0" fillId="13" borderId="22" xfId="0" applyFont="1" applyFill="1" applyBorder="1" applyAlignment="1" applyProtection="1">
      <alignment vertical="center" wrapText="1"/>
      <protection hidden="1"/>
    </xf>
    <xf numFmtId="0" fontId="39" fillId="24" borderId="25" xfId="0" applyFont="1" applyFill="1" applyBorder="1" applyAlignment="1" applyProtection="1">
      <alignment horizontal="center" vertical="center" wrapText="1"/>
      <protection hidden="1"/>
    </xf>
    <xf numFmtId="42" fontId="40" fillId="24" borderId="15" xfId="0" applyNumberFormat="1" applyFont="1" applyFill="1" applyBorder="1" applyAlignment="1" applyProtection="1">
      <alignment horizontal="center" vertical="center" wrapText="1"/>
      <protection hidden="1"/>
    </xf>
    <xf numFmtId="0" fontId="40" fillId="24" borderId="15" xfId="0" applyFont="1" applyFill="1" applyBorder="1" applyAlignment="1" applyProtection="1">
      <alignment horizontal="center" vertical="center" wrapText="1"/>
      <protection hidden="1"/>
    </xf>
    <xf numFmtId="0" fontId="40" fillId="24" borderId="15" xfId="0" applyNumberFormat="1" applyFont="1" applyFill="1" applyBorder="1" applyAlignment="1" applyProtection="1">
      <alignment horizontal="center" vertical="center" wrapText="1"/>
      <protection hidden="1"/>
    </xf>
    <xf numFmtId="0" fontId="0" fillId="13" borderId="23" xfId="0" applyFont="1" applyFill="1" applyBorder="1" applyAlignment="1" applyProtection="1">
      <alignment vertical="center" wrapText="1"/>
      <protection hidden="1"/>
    </xf>
    <xf numFmtId="0" fontId="37" fillId="24" borderId="0" xfId="0" applyFont="1" applyFill="1" applyAlignment="1" applyProtection="1">
      <alignment vertical="center" wrapText="1"/>
      <protection hidden="1"/>
    </xf>
    <xf numFmtId="0" fontId="37" fillId="13" borderId="22" xfId="0" applyFont="1" applyFill="1" applyBorder="1" applyAlignment="1" applyProtection="1">
      <alignment vertical="center" wrapText="1"/>
      <protection hidden="1"/>
    </xf>
    <xf numFmtId="0" fontId="0" fillId="13" borderId="15" xfId="0" applyFont="1" applyFill="1" applyBorder="1" applyAlignment="1" applyProtection="1">
      <alignment horizontal="center" vertical="center" wrapText="1"/>
      <protection hidden="1"/>
    </xf>
    <xf numFmtId="0" fontId="1" fillId="13" borderId="15" xfId="0" applyFont="1" applyFill="1" applyBorder="1" applyAlignment="1" applyProtection="1">
      <alignment horizontal="center" vertical="center" wrapText="1"/>
      <protection hidden="1"/>
    </xf>
    <xf numFmtId="0" fontId="37" fillId="13" borderId="23" xfId="0" applyFont="1" applyFill="1" applyBorder="1" applyAlignment="1" applyProtection="1">
      <alignment vertical="center" wrapText="1"/>
      <protection hidden="1"/>
    </xf>
    <xf numFmtId="0" fontId="29" fillId="3" borderId="25" xfId="0" applyFont="1" applyFill="1" applyBorder="1" applyAlignment="1" applyProtection="1">
      <alignment horizontal="center" vertical="center"/>
      <protection hidden="1"/>
    </xf>
    <xf numFmtId="42" fontId="0" fillId="3" borderId="15" xfId="0" applyNumberFormat="1" applyFont="1" applyFill="1" applyBorder="1" applyAlignment="1" applyProtection="1">
      <alignment horizontal="center" vertical="center"/>
      <protection hidden="1"/>
    </xf>
    <xf numFmtId="0" fontId="0" fillId="13" borderId="26" xfId="0" applyFont="1" applyFill="1" applyBorder="1" applyAlignment="1" applyProtection="1">
      <alignment vertical="center"/>
      <protection hidden="1"/>
    </xf>
    <xf numFmtId="42" fontId="0" fillId="13" borderId="26" xfId="0" applyNumberFormat="1" applyFont="1" applyFill="1" applyBorder="1" applyAlignment="1" applyProtection="1">
      <alignment vertical="center"/>
      <protection hidden="1"/>
    </xf>
    <xf numFmtId="0" fontId="0" fillId="13" borderId="26" xfId="0" applyFont="1" applyFill="1" applyBorder="1" applyAlignment="1" applyProtection="1">
      <alignment horizontal="center" vertical="center"/>
      <protection hidden="1"/>
    </xf>
    <xf numFmtId="0" fontId="1" fillId="13" borderId="26" xfId="0" applyFont="1" applyFill="1" applyBorder="1" applyAlignment="1" applyProtection="1">
      <alignment horizontal="center" vertical="center"/>
      <protection hidden="1"/>
    </xf>
    <xf numFmtId="42" fontId="0" fillId="13" borderId="26" xfId="0" applyNumberFormat="1" applyFont="1" applyFill="1" applyBorder="1" applyAlignment="1" applyProtection="1">
      <alignment horizontal="center" vertical="center"/>
      <protection hidden="1"/>
    </xf>
    <xf numFmtId="0" fontId="1" fillId="13" borderId="0" xfId="0" applyFont="1" applyFill="1" applyBorder="1" applyAlignment="1" applyProtection="1">
      <alignment horizontal="center" vertical="center"/>
      <protection hidden="1"/>
    </xf>
    <xf numFmtId="42" fontId="0" fillId="13" borderId="0" xfId="0" applyNumberFormat="1" applyFont="1" applyFill="1" applyBorder="1" applyAlignment="1" applyProtection="1">
      <alignment horizontal="center" vertical="center"/>
      <protection hidden="1"/>
    </xf>
    <xf numFmtId="0" fontId="41" fillId="3" borderId="15" xfId="0" applyFont="1" applyFill="1" applyBorder="1" applyAlignment="1" applyProtection="1">
      <alignment horizontal="center" vertical="center"/>
      <protection hidden="1"/>
    </xf>
    <xf numFmtId="0" fontId="41" fillId="3" borderId="15" xfId="0" applyNumberFormat="1" applyFont="1" applyFill="1" applyBorder="1" applyAlignment="1" applyProtection="1">
      <alignment horizontal="center" vertical="center"/>
      <protection hidden="1"/>
    </xf>
    <xf numFmtId="0" fontId="29" fillId="3" borderId="27" xfId="0" applyFont="1" applyFill="1" applyBorder="1" applyAlignment="1" applyProtection="1">
      <alignment vertical="center"/>
      <protection hidden="1"/>
    </xf>
    <xf numFmtId="0" fontId="29" fillId="3" borderId="28" xfId="0" applyFont="1" applyFill="1" applyBorder="1" applyAlignment="1" applyProtection="1">
      <alignment vertical="center"/>
      <protection hidden="1"/>
    </xf>
    <xf numFmtId="0" fontId="29" fillId="3" borderId="28" xfId="0" applyFont="1" applyFill="1" applyBorder="1" applyAlignment="1" applyProtection="1" quotePrefix="1">
      <alignment vertical="center"/>
      <protection hidden="1"/>
    </xf>
    <xf numFmtId="42" fontId="0" fillId="3" borderId="28" xfId="0" applyNumberFormat="1" applyFont="1" applyFill="1" applyBorder="1" applyAlignment="1" applyProtection="1">
      <alignment vertical="center"/>
      <protection hidden="1"/>
    </xf>
    <xf numFmtId="0" fontId="0" fillId="3" borderId="28" xfId="0" applyFont="1" applyFill="1" applyBorder="1" applyAlignment="1" applyProtection="1">
      <alignment vertical="center"/>
      <protection hidden="1"/>
    </xf>
    <xf numFmtId="0" fontId="0" fillId="3" borderId="29" xfId="0" applyFont="1" applyFill="1" applyBorder="1" applyAlignment="1" applyProtection="1">
      <alignment horizontal="center" vertical="center"/>
      <protection hidden="1"/>
    </xf>
    <xf numFmtId="42" fontId="41" fillId="3" borderId="15" xfId="0" applyNumberFormat="1" applyFont="1" applyFill="1" applyBorder="1" applyAlignment="1" applyProtection="1">
      <alignment horizontal="center" vertical="center"/>
      <protection hidden="1"/>
    </xf>
    <xf numFmtId="42" fontId="29" fillId="3" borderId="15" xfId="0" applyNumberFormat="1" applyFont="1" applyFill="1" applyBorder="1" applyAlignment="1" applyProtection="1">
      <alignment vertical="center"/>
      <protection hidden="1"/>
    </xf>
    <xf numFmtId="0" fontId="29" fillId="3" borderId="30" xfId="0" applyFont="1" applyFill="1" applyBorder="1" applyAlignment="1" applyProtection="1">
      <alignment vertical="center"/>
      <protection hidden="1"/>
    </xf>
    <xf numFmtId="0" fontId="29" fillId="3" borderId="0" xfId="0" applyFont="1" applyFill="1" applyBorder="1" applyAlignment="1" applyProtection="1">
      <alignment vertical="center"/>
      <protection hidden="1"/>
    </xf>
    <xf numFmtId="0" fontId="29" fillId="3" borderId="0" xfId="0" applyFont="1" applyFill="1" applyBorder="1" applyAlignment="1" applyProtection="1" quotePrefix="1">
      <alignment vertical="center"/>
      <protection hidden="1"/>
    </xf>
    <xf numFmtId="42" fontId="0" fillId="3" borderId="0" xfId="0" applyNumberFormat="1" applyFont="1" applyFill="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3" borderId="31" xfId="0" applyFont="1" applyFill="1" applyBorder="1" applyAlignment="1" applyProtection="1">
      <alignment horizontal="center" vertical="center"/>
      <protection hidden="1"/>
    </xf>
    <xf numFmtId="0" fontId="29" fillId="3" borderId="32" xfId="0" applyFont="1" applyFill="1" applyBorder="1" applyAlignment="1" applyProtection="1">
      <alignment vertical="center"/>
      <protection hidden="1"/>
    </xf>
    <xf numFmtId="0" fontId="29" fillId="3" borderId="33" xfId="0" applyFont="1" applyFill="1" applyBorder="1" applyAlignment="1" applyProtection="1">
      <alignment vertical="center"/>
      <protection hidden="1"/>
    </xf>
    <xf numFmtId="0" fontId="29" fillId="3" borderId="33" xfId="0" applyFont="1" applyFill="1" applyBorder="1" applyAlignment="1" applyProtection="1" quotePrefix="1">
      <alignment vertical="center"/>
      <protection hidden="1"/>
    </xf>
    <xf numFmtId="42" fontId="0" fillId="3" borderId="33" xfId="0" applyNumberFormat="1" applyFont="1" applyFill="1" applyBorder="1" applyAlignment="1" applyProtection="1">
      <alignment vertical="center"/>
      <protection hidden="1"/>
    </xf>
    <xf numFmtId="0" fontId="0" fillId="3" borderId="33" xfId="0" applyFont="1" applyFill="1" applyBorder="1" applyAlignment="1" applyProtection="1">
      <alignment vertical="center"/>
      <protection hidden="1"/>
    </xf>
    <xf numFmtId="0" fontId="0" fillId="3" borderId="34" xfId="0" applyFont="1" applyFill="1" applyBorder="1" applyAlignment="1" applyProtection="1">
      <alignment horizontal="center" vertical="center"/>
      <protection hidden="1"/>
    </xf>
    <xf numFmtId="0" fontId="37" fillId="13" borderId="0" xfId="0" applyFont="1" applyFill="1" applyBorder="1" applyAlignment="1" applyProtection="1">
      <alignment vertical="center" wrapText="1"/>
      <protection hidden="1"/>
    </xf>
    <xf numFmtId="0" fontId="0" fillId="13" borderId="35" xfId="0" applyFont="1" applyFill="1" applyBorder="1" applyAlignment="1" applyProtection="1">
      <alignment vertical="center"/>
      <protection hidden="1"/>
    </xf>
    <xf numFmtId="0" fontId="0" fillId="13" borderId="36" xfId="0" applyFont="1" applyFill="1" applyBorder="1" applyAlignment="1" applyProtection="1">
      <alignment vertical="center"/>
      <protection hidden="1"/>
    </xf>
    <xf numFmtId="42" fontId="0" fillId="13" borderId="36" xfId="0" applyNumberFormat="1" applyFont="1" applyFill="1" applyBorder="1" applyAlignment="1" applyProtection="1">
      <alignment vertical="center"/>
      <protection hidden="1"/>
    </xf>
    <xf numFmtId="0" fontId="0" fillId="13" borderId="37" xfId="0" applyFont="1" applyFill="1" applyBorder="1" applyAlignment="1" applyProtection="1">
      <alignment vertical="center"/>
      <protection hidden="1"/>
    </xf>
    <xf numFmtId="0" fontId="37" fillId="13" borderId="35" xfId="0" applyFont="1" applyFill="1" applyBorder="1" applyAlignment="1" applyProtection="1">
      <alignment vertical="center"/>
      <protection hidden="1"/>
    </xf>
    <xf numFmtId="0" fontId="37" fillId="13" borderId="36" xfId="0" applyFont="1" applyFill="1" applyBorder="1" applyAlignment="1" applyProtection="1">
      <alignment vertical="center"/>
      <protection hidden="1"/>
    </xf>
    <xf numFmtId="0" fontId="37" fillId="13" borderId="37" xfId="0" applyFont="1" applyFill="1" applyBorder="1" applyAlignment="1" applyProtection="1">
      <alignment vertical="center"/>
      <protection hidden="1"/>
    </xf>
    <xf numFmtId="0" fontId="1" fillId="3" borderId="38" xfId="0" applyFont="1" applyFill="1" applyBorder="1" applyAlignment="1">
      <alignment horizontal="center"/>
    </xf>
    <xf numFmtId="0" fontId="1" fillId="3" borderId="38" xfId="0" applyFont="1" applyFill="1" applyBorder="1" applyAlignment="1">
      <alignment/>
    </xf>
    <xf numFmtId="0" fontId="0" fillId="24" borderId="0" xfId="0" applyFont="1" applyFill="1" applyAlignment="1">
      <alignment/>
    </xf>
    <xf numFmtId="0" fontId="0" fillId="13" borderId="38" xfId="0" applyFont="1" applyFill="1" applyBorder="1" applyAlignment="1">
      <alignment horizontal="center"/>
    </xf>
    <xf numFmtId="0" fontId="0" fillId="13" borderId="38" xfId="0" applyFont="1" applyFill="1" applyBorder="1" applyAlignment="1">
      <alignment/>
    </xf>
    <xf numFmtId="0" fontId="0" fillId="13" borderId="38" xfId="84" applyNumberFormat="1" applyFill="1" applyBorder="1" applyAlignment="1">
      <alignment horizontal="center"/>
      <protection/>
    </xf>
    <xf numFmtId="0" fontId="0" fillId="13" borderId="39" xfId="0" applyFont="1" applyFill="1" applyBorder="1" applyAlignment="1">
      <alignment horizontal="center"/>
    </xf>
    <xf numFmtId="0" fontId="40" fillId="13" borderId="0" xfId="0" applyFont="1" applyFill="1" applyBorder="1" applyAlignment="1">
      <alignment horizontal="center" vertical="center"/>
    </xf>
    <xf numFmtId="0" fontId="0" fillId="13" borderId="0" xfId="0" applyFill="1" applyBorder="1" applyAlignment="1">
      <alignment horizontal="center" vertical="center"/>
    </xf>
    <xf numFmtId="0" fontId="0" fillId="13" borderId="38" xfId="84" applyFill="1" applyBorder="1" applyAlignment="1">
      <alignment horizontal="center"/>
      <protection/>
    </xf>
    <xf numFmtId="10" fontId="0" fillId="13" borderId="38" xfId="84" applyNumberFormat="1" applyFill="1" applyBorder="1" applyAlignment="1">
      <alignment horizontal="center"/>
      <protection/>
    </xf>
    <xf numFmtId="0" fontId="0" fillId="13" borderId="0" xfId="0" applyFill="1" applyBorder="1" applyAlignment="1" quotePrefix="1">
      <alignment horizontal="center" vertical="center"/>
    </xf>
    <xf numFmtId="0" fontId="0" fillId="13" borderId="0" xfId="0" applyFont="1" applyFill="1" applyBorder="1" applyAlignment="1">
      <alignment horizontal="center"/>
    </xf>
    <xf numFmtId="0" fontId="0" fillId="13" borderId="0" xfId="0" applyFont="1" applyFill="1" applyBorder="1" applyAlignment="1">
      <alignment horizontal="center" vertical="center"/>
    </xf>
    <xf numFmtId="0" fontId="1" fillId="3" borderId="38" xfId="0" applyFont="1" applyFill="1" applyBorder="1" applyAlignment="1">
      <alignment horizontal="center"/>
    </xf>
    <xf numFmtId="0" fontId="1" fillId="3" borderId="38" xfId="84" applyFont="1" applyFill="1" applyBorder="1" applyAlignment="1">
      <alignment horizontal="center"/>
      <protection/>
    </xf>
    <xf numFmtId="0" fontId="0" fillId="13" borderId="40" xfId="0" applyFont="1" applyFill="1" applyBorder="1" applyAlignment="1">
      <alignment/>
    </xf>
    <xf numFmtId="0" fontId="0" fillId="13" borderId="41" xfId="0" applyFont="1" applyFill="1" applyBorder="1" applyAlignment="1">
      <alignment/>
    </xf>
    <xf numFmtId="0" fontId="0" fillId="13" borderId="42" xfId="0" applyFont="1" applyFill="1" applyBorder="1" applyAlignment="1">
      <alignment/>
    </xf>
    <xf numFmtId="0" fontId="0" fillId="13" borderId="43" xfId="0" applyFont="1" applyFill="1" applyBorder="1" applyAlignment="1">
      <alignment/>
    </xf>
    <xf numFmtId="0" fontId="0" fillId="13" borderId="0" xfId="0" applyFont="1" applyFill="1" applyBorder="1" applyAlignment="1">
      <alignment/>
    </xf>
    <xf numFmtId="0" fontId="0" fillId="13" borderId="44" xfId="0" applyFont="1" applyFill="1" applyBorder="1" applyAlignment="1">
      <alignment/>
    </xf>
    <xf numFmtId="0" fontId="0" fillId="13" borderId="45" xfId="0" applyFont="1" applyFill="1" applyBorder="1" applyAlignment="1">
      <alignment/>
    </xf>
    <xf numFmtId="0" fontId="0" fillId="13" borderId="46" xfId="0" applyFont="1" applyFill="1" applyBorder="1" applyAlignment="1">
      <alignment/>
    </xf>
    <xf numFmtId="0" fontId="0" fillId="13" borderId="47" xfId="0" applyFont="1" applyFill="1" applyBorder="1" applyAlignment="1">
      <alignment/>
    </xf>
    <xf numFmtId="0" fontId="1" fillId="13" borderId="0" xfId="0" applyNumberFormat="1" applyFont="1" applyFill="1" applyBorder="1" applyAlignment="1" applyProtection="1">
      <alignment vertical="center"/>
      <protection hidden="1"/>
    </xf>
    <xf numFmtId="42" fontId="0" fillId="4" borderId="15" xfId="0" applyNumberFormat="1" applyFont="1" applyFill="1" applyBorder="1" applyAlignment="1" applyProtection="1">
      <alignment vertical="center"/>
      <protection locked="0"/>
    </xf>
    <xf numFmtId="0" fontId="0" fillId="4" borderId="15" xfId="0" applyFont="1" applyFill="1" applyBorder="1" applyAlignment="1" applyProtection="1">
      <alignment horizontal="center" vertical="center"/>
      <protection locked="0"/>
    </xf>
    <xf numFmtId="38" fontId="0" fillId="4" borderId="15" xfId="0" applyNumberFormat="1"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42" fontId="41" fillId="25" borderId="15" xfId="0" applyNumberFormat="1" applyFont="1" applyFill="1" applyBorder="1" applyAlignment="1" applyProtection="1">
      <alignment horizontal="center" vertical="center"/>
      <protection hidden="1"/>
    </xf>
    <xf numFmtId="42" fontId="1" fillId="26" borderId="15" xfId="0" applyNumberFormat="1" applyFont="1" applyFill="1" applyBorder="1" applyAlignment="1" applyProtection="1">
      <alignment vertical="center"/>
      <protection hidden="1"/>
    </xf>
    <xf numFmtId="0" fontId="0" fillId="26" borderId="15" xfId="0" applyFont="1" applyFill="1" applyBorder="1" applyAlignment="1" applyProtection="1">
      <alignment horizontal="center" vertical="center"/>
      <protection hidden="1"/>
    </xf>
    <xf numFmtId="0" fontId="0" fillId="4" borderId="25" xfId="0" applyFont="1" applyFill="1" applyBorder="1" applyAlignment="1" applyProtection="1">
      <alignment horizontal="center" vertical="center"/>
      <protection locked="0"/>
    </xf>
    <xf numFmtId="0" fontId="0" fillId="4" borderId="48" xfId="0" applyFont="1" applyFill="1" applyBorder="1" applyAlignment="1" applyProtection="1">
      <alignment horizontal="center" vertical="center"/>
      <protection locked="0"/>
    </xf>
    <xf numFmtId="0" fontId="0" fillId="13" borderId="0" xfId="0" applyNumberFormat="1" applyFont="1" applyFill="1" applyBorder="1" applyAlignment="1" applyProtection="1">
      <alignment horizontal="justify" vertical="top" wrapText="1"/>
      <protection hidden="1"/>
    </xf>
    <xf numFmtId="0" fontId="0" fillId="0" borderId="0" xfId="0" applyAlignment="1">
      <alignment horizontal="justify" vertical="top" wrapText="1"/>
    </xf>
    <xf numFmtId="0" fontId="0" fillId="26" borderId="25" xfId="0" applyFont="1" applyFill="1" applyBorder="1" applyAlignment="1" applyProtection="1">
      <alignment horizontal="center" vertical="center"/>
      <protection hidden="1"/>
    </xf>
    <xf numFmtId="0" fontId="0" fillId="26" borderId="49" xfId="0" applyFont="1" applyFill="1" applyBorder="1" applyAlignment="1" applyProtection="1">
      <alignment horizontal="center" vertical="center"/>
      <protection hidden="1"/>
    </xf>
    <xf numFmtId="0" fontId="0" fillId="26" borderId="48" xfId="0" applyFont="1" applyFill="1" applyBorder="1" applyAlignment="1" applyProtection="1">
      <alignment horizontal="center" vertical="center"/>
      <protection hidden="1"/>
    </xf>
    <xf numFmtId="0" fontId="40" fillId="24" borderId="25" xfId="0" applyFont="1" applyFill="1" applyBorder="1" applyAlignment="1" applyProtection="1">
      <alignment horizontal="center" vertical="center" wrapText="1"/>
      <protection hidden="1"/>
    </xf>
    <xf numFmtId="0" fontId="40" fillId="24" borderId="48" xfId="0" applyFont="1" applyFill="1" applyBorder="1" applyAlignment="1" applyProtection="1">
      <alignment horizontal="center" vertical="center" wrapText="1"/>
      <protection hidden="1"/>
    </xf>
    <xf numFmtId="0" fontId="0" fillId="4" borderId="33" xfId="0" applyFont="1" applyFill="1" applyBorder="1" applyAlignment="1" applyProtection="1">
      <alignment horizontal="center" vertical="center"/>
      <protection locked="0"/>
    </xf>
    <xf numFmtId="0" fontId="0" fillId="4" borderId="49" xfId="0" applyFont="1" applyFill="1" applyBorder="1" applyAlignment="1" applyProtection="1">
      <alignment horizontal="center" vertical="center"/>
      <protection locked="0"/>
    </xf>
    <xf numFmtId="0" fontId="1" fillId="3" borderId="38" xfId="0" applyFont="1" applyFill="1" applyBorder="1" applyAlignment="1">
      <alignment horizontal="center"/>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ontentsHyperlink" xfId="48"/>
    <cellStyle name="Currency" xfId="49"/>
    <cellStyle name="Currency [0]" xfId="50"/>
    <cellStyle name="Currency0" xfId="51"/>
    <cellStyle name="DarkBlueOutline" xfId="52"/>
    <cellStyle name="DarkBlueOutlineYellow" xfId="53"/>
    <cellStyle name="Date" xfId="54"/>
    <cellStyle name="Dezimal [0]_Compiling Utility Macros" xfId="55"/>
    <cellStyle name="Dezimal_Compiling Utility Macros" xfId="56"/>
    <cellStyle name="Explanatory Text" xfId="57"/>
    <cellStyle name="Fixed" xfId="58"/>
    <cellStyle name="Followed Hyperlink" xfId="59"/>
    <cellStyle name="Good" xfId="60"/>
    <cellStyle name="GRAY" xfId="61"/>
    <cellStyle name="Gross Margin" xfId="62"/>
    <cellStyle name="header" xfId="63"/>
    <cellStyle name="Header Total" xfId="64"/>
    <cellStyle name="Header1" xfId="65"/>
    <cellStyle name="Header2" xfId="66"/>
    <cellStyle name="Header3" xfId="67"/>
    <cellStyle name="Heading 1" xfId="68"/>
    <cellStyle name="Heading 2" xfId="69"/>
    <cellStyle name="Heading 3" xfId="70"/>
    <cellStyle name="Heading 4" xfId="71"/>
    <cellStyle name="Hyperlink" xfId="72"/>
    <cellStyle name="Input" xfId="73"/>
    <cellStyle name="Level 2 Total" xfId="74"/>
    <cellStyle name="Linked Cell" xfId="75"/>
    <cellStyle name="Major Total" xfId="76"/>
    <cellStyle name="Neutral" xfId="77"/>
    <cellStyle name="nodollars" xfId="78"/>
    <cellStyle name="NonPrint_TemTitle" xfId="79"/>
    <cellStyle name="Normal 2" xfId="80"/>
    <cellStyle name="Normal 5" xfId="81"/>
    <cellStyle name="Normal 6" xfId="82"/>
    <cellStyle name="Normal 7" xfId="83"/>
    <cellStyle name="Normal_Analysis" xfId="84"/>
    <cellStyle name="NormalRed" xfId="85"/>
    <cellStyle name="Note" xfId="86"/>
    <cellStyle name="Output" xfId="87"/>
    <cellStyle name="Percent" xfId="88"/>
    <cellStyle name="Percent.0" xfId="89"/>
    <cellStyle name="Percent.00" xfId="90"/>
    <cellStyle name="Product Title" xfId="91"/>
    <cellStyle name="RED POSTED" xfId="92"/>
    <cellStyle name="Standard_Anpassen der Amortisation" xfId="93"/>
    <cellStyle name="Text" xfId="94"/>
    <cellStyle name="Title" xfId="95"/>
    <cellStyle name="TmsRmn10BlueItalic" xfId="96"/>
    <cellStyle name="TmsRmn10Bold" xfId="97"/>
    <cellStyle name="Total" xfId="98"/>
    <cellStyle name="Währung [0]_Compiling Utility Macros" xfId="99"/>
    <cellStyle name="Währung_Compiling Utility Macros" xfId="100"/>
    <cellStyle name="Warning Text" xfId="101"/>
  </cellStyles>
  <dxfs count="6">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97525"/>
        </c:manualLayout>
      </c:layout>
      <c:barChart>
        <c:barDir val="col"/>
        <c:grouping val="clustered"/>
        <c:varyColors val="0"/>
        <c:ser>
          <c:idx val="1"/>
          <c:order val="0"/>
          <c:tx>
            <c:v>Depreciation</c:v>
          </c:tx>
          <c:spPr>
            <a:solidFill>
              <a:srgbClr val="CCFFCC"/>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000080"/>
                </a:solidFill>
              </a:ln>
            </c:spPr>
            <c:trendlineType val="movingAvg"/>
            <c:period val="2"/>
          </c:trendline>
          <c:cat>
            <c:strRef>
              <c:f>'Depreciation Worksheet'!$K$11:$T$11</c:f>
              <c:strCache/>
            </c:strRef>
          </c:cat>
          <c:val>
            <c:numRef>
              <c:f>'Depreciation Worksheet'!$K$10:$T$10</c:f>
              <c:numCache/>
            </c:numRef>
          </c:val>
        </c:ser>
        <c:axId val="7385556"/>
        <c:axId val="66470005"/>
      </c:barChart>
      <c:catAx>
        <c:axId val="73855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6470005"/>
        <c:crosses val="autoZero"/>
        <c:auto val="1"/>
        <c:lblOffset val="100"/>
        <c:tickLblSkip val="1"/>
        <c:noMultiLvlLbl val="0"/>
      </c:catAx>
      <c:valAx>
        <c:axId val="664700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7385556"/>
        <c:crossesAt val="1"/>
        <c:crossBetween val="between"/>
        <c:dispUnits/>
      </c:valAx>
      <c:dTable>
        <c:showHorzBorder val="0"/>
        <c:showVertBorder val="1"/>
        <c:showOutline val="0"/>
        <c:showKeys val="0"/>
        <c:spPr>
          <a:ln w="3175">
            <a:solidFill>
              <a:srgbClr val="C0C0C0"/>
            </a:solidFill>
          </a:ln>
        </c:spPr>
        <c:txPr>
          <a:bodyPr vert="horz" rot="0"/>
          <a:lstStyle/>
          <a:p>
            <a:pPr>
              <a:defRPr lang="en-US" cap="none" sz="825" b="1" i="0" u="none" baseline="0">
                <a:solidFill>
                  <a:srgbClr val="000000"/>
                </a:solidFill>
                <a:latin typeface="Arial"/>
                <a:ea typeface="Arial"/>
                <a:cs typeface="Arial"/>
              </a:defRPr>
            </a:pPr>
          </a:p>
        </c:txPr>
      </c:dTable>
      <c:spPr>
        <a:gradFill rotWithShape="1">
          <a:gsLst>
            <a:gs pos="0">
              <a:srgbClr val="C0C0C0"/>
            </a:gs>
            <a:gs pos="100000">
              <a:srgbClr val="FFFFFF"/>
            </a:gs>
          </a:gsLst>
          <a:lin ang="5400000" scaled="1"/>
        </a:gra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47625</xdr:rowOff>
    </xdr:from>
    <xdr:to>
      <xdr:col>20</xdr:col>
      <xdr:colOff>66675</xdr:colOff>
      <xdr:row>68</xdr:row>
      <xdr:rowOff>180975</xdr:rowOff>
    </xdr:to>
    <xdr:graphicFrame>
      <xdr:nvGraphicFramePr>
        <xdr:cNvPr id="1" name="Chart 1"/>
        <xdr:cNvGraphicFramePr/>
      </xdr:nvGraphicFramePr>
      <xdr:xfrm>
        <a:off x="361950" y="8924925"/>
        <a:ext cx="15192375" cy="3943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ersonal\Spreadsheets\Financial%20Analysis%20To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Analysis"/>
      <sheetName val="Dynamic Charts"/>
      <sheetName val="Summary Analysis"/>
      <sheetName val="Scoring"/>
      <sheetName val="Help - Loan Calculations"/>
      <sheetName val="Help - Depreciation"/>
      <sheetName val="Explanations"/>
      <sheetName val="Help - Employee Costs"/>
      <sheetName val="Help - NAICS Code"/>
      <sheetName val="Business Report"/>
      <sheetName val="Selections"/>
    </sheetNames>
    <sheetDataSet>
      <sheetData sheetId="5">
        <row r="4">
          <cell r="X4">
            <v>39</v>
          </cell>
        </row>
        <row r="12">
          <cell r="Y12">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AA70"/>
  <sheetViews>
    <sheetView showGridLines="0" tabSelected="1" zoomScale="70" zoomScaleNormal="70" zoomScalePageLayoutView="0" workbookViewId="0" topLeftCell="A1">
      <selection activeCell="N23" sqref="N23"/>
    </sheetView>
  </sheetViews>
  <sheetFormatPr defaultColWidth="9.140625" defaultRowHeight="12.75"/>
  <cols>
    <col min="1" max="3" width="2.7109375" style="1" customWidth="1"/>
    <col min="4" max="4" width="8.7109375" style="1" customWidth="1"/>
    <col min="5" max="5" width="13.7109375" style="1" customWidth="1"/>
    <col min="6" max="6" width="15.7109375" style="2" customWidth="1"/>
    <col min="7" max="7" width="10.7109375" style="1" customWidth="1"/>
    <col min="8" max="8" width="15.7109375" style="2" customWidth="1"/>
    <col min="9" max="9" width="8.7109375" style="1" customWidth="1"/>
    <col min="10" max="10" width="13.7109375" style="1" customWidth="1"/>
    <col min="11" max="20" width="13.7109375" style="2" customWidth="1"/>
    <col min="21" max="21" width="2.7109375" style="1" customWidth="1"/>
    <col min="22" max="22" width="9.140625" style="1" customWidth="1"/>
    <col min="23" max="23" width="2.7109375" style="1" hidden="1" customWidth="1"/>
    <col min="24" max="26" width="11.7109375" style="1" hidden="1" customWidth="1"/>
    <col min="27" max="27" width="2.7109375" style="1" hidden="1" customWidth="1"/>
    <col min="28" max="16384" width="9.140625" style="1" customWidth="1"/>
  </cols>
  <sheetData>
    <row r="1" ht="15" customHeight="1"/>
    <row r="2" spans="2:27" ht="15" customHeight="1">
      <c r="B2" s="3"/>
      <c r="C2" s="4"/>
      <c r="D2" s="4"/>
      <c r="E2" s="4"/>
      <c r="F2" s="5"/>
      <c r="G2" s="4"/>
      <c r="H2" s="5"/>
      <c r="I2" s="4"/>
      <c r="J2" s="4"/>
      <c r="K2" s="5"/>
      <c r="L2" s="5"/>
      <c r="M2" s="5"/>
      <c r="N2" s="5"/>
      <c r="O2" s="5"/>
      <c r="P2" s="5"/>
      <c r="Q2" s="5"/>
      <c r="R2" s="5"/>
      <c r="S2" s="5"/>
      <c r="T2" s="5"/>
      <c r="U2" s="6"/>
      <c r="W2" s="7"/>
      <c r="X2" s="8"/>
      <c r="Y2" s="8"/>
      <c r="Z2" s="8"/>
      <c r="AA2" s="9"/>
    </row>
    <row r="3" spans="2:27" ht="15.75">
      <c r="B3" s="10"/>
      <c r="C3" s="11" t="s">
        <v>0</v>
      </c>
      <c r="D3" s="11"/>
      <c r="E3" s="11"/>
      <c r="F3" s="12"/>
      <c r="G3" s="13"/>
      <c r="H3" s="12"/>
      <c r="I3" s="13"/>
      <c r="J3" s="13"/>
      <c r="K3" s="12"/>
      <c r="L3" s="12"/>
      <c r="M3" s="102" t="s">
        <v>70</v>
      </c>
      <c r="N3" s="12"/>
      <c r="O3" s="12"/>
      <c r="P3" s="12"/>
      <c r="Q3" s="12"/>
      <c r="R3" s="12"/>
      <c r="S3" s="12"/>
      <c r="T3" s="12"/>
      <c r="U3" s="14"/>
      <c r="W3" s="15"/>
      <c r="X3" s="16" t="s">
        <v>1</v>
      </c>
      <c r="Y3" s="16" t="s">
        <v>2</v>
      </c>
      <c r="Z3" s="16" t="s">
        <v>3</v>
      </c>
      <c r="AA3" s="17"/>
    </row>
    <row r="4" spans="2:27" ht="15.75" customHeight="1">
      <c r="B4" s="10"/>
      <c r="C4" s="11"/>
      <c r="D4" s="11"/>
      <c r="E4" s="11"/>
      <c r="F4" s="12"/>
      <c r="G4" s="13"/>
      <c r="H4" s="12"/>
      <c r="I4" s="13"/>
      <c r="J4" s="13"/>
      <c r="K4" s="12"/>
      <c r="L4" s="12"/>
      <c r="M4" s="112" t="s">
        <v>71</v>
      </c>
      <c r="N4" s="113"/>
      <c r="O4" s="113"/>
      <c r="P4" s="113"/>
      <c r="Q4" s="113"/>
      <c r="R4" s="113"/>
      <c r="S4" s="12"/>
      <c r="T4" s="12"/>
      <c r="U4" s="14"/>
      <c r="W4" s="15"/>
      <c r="X4" s="18">
        <f>IF(Y12="N/A",1,39)</f>
        <v>1</v>
      </c>
      <c r="Y4" s="18">
        <f ca="1">YEAR(NOW())+30</f>
        <v>2047</v>
      </c>
      <c r="Z4" s="18">
        <f ca="1">YEAR(NOW())-30</f>
        <v>1987</v>
      </c>
      <c r="AA4" s="17"/>
    </row>
    <row r="5" spans="2:27" ht="15.75">
      <c r="B5" s="10"/>
      <c r="C5" s="19" t="s">
        <v>43</v>
      </c>
      <c r="D5" s="11"/>
      <c r="E5" s="119"/>
      <c r="F5" s="119"/>
      <c r="G5" s="119"/>
      <c r="H5" s="119"/>
      <c r="I5" s="119"/>
      <c r="J5" s="119"/>
      <c r="K5" s="119"/>
      <c r="L5" s="12"/>
      <c r="M5" s="113"/>
      <c r="N5" s="113"/>
      <c r="O5" s="113"/>
      <c r="P5" s="113"/>
      <c r="Q5" s="113"/>
      <c r="R5" s="113"/>
      <c r="S5" s="12"/>
      <c r="T5" s="12"/>
      <c r="U5" s="14"/>
      <c r="W5" s="15"/>
      <c r="X5" s="20"/>
      <c r="Y5" s="21"/>
      <c r="Z5" s="13"/>
      <c r="AA5" s="17"/>
    </row>
    <row r="6" spans="2:27" ht="15.75">
      <c r="B6" s="10"/>
      <c r="C6" s="22" t="s">
        <v>20</v>
      </c>
      <c r="D6" s="11"/>
      <c r="E6" s="120"/>
      <c r="F6" s="120"/>
      <c r="G6" s="120"/>
      <c r="H6" s="120"/>
      <c r="I6" s="120"/>
      <c r="J6" s="120"/>
      <c r="K6" s="120"/>
      <c r="L6" s="12"/>
      <c r="M6" s="113"/>
      <c r="N6" s="113"/>
      <c r="O6" s="113"/>
      <c r="P6" s="113"/>
      <c r="Q6" s="113"/>
      <c r="R6" s="113"/>
      <c r="S6" s="12"/>
      <c r="T6" s="12"/>
      <c r="U6" s="14"/>
      <c r="W6" s="15"/>
      <c r="X6" s="23"/>
      <c r="Y6" s="21"/>
      <c r="Z6" s="13"/>
      <c r="AA6" s="17"/>
    </row>
    <row r="7" spans="2:27" ht="15.75">
      <c r="B7" s="10"/>
      <c r="C7" s="22" t="s">
        <v>72</v>
      </c>
      <c r="D7" s="11"/>
      <c r="E7" s="120"/>
      <c r="F7" s="120"/>
      <c r="G7" s="120"/>
      <c r="H7" s="120"/>
      <c r="I7" s="120"/>
      <c r="J7" s="120"/>
      <c r="K7" s="120"/>
      <c r="L7" s="12"/>
      <c r="M7" s="113"/>
      <c r="N7" s="113"/>
      <c r="O7" s="113"/>
      <c r="P7" s="113"/>
      <c r="Q7" s="113"/>
      <c r="R7" s="113"/>
      <c r="S7" s="12"/>
      <c r="T7" s="12"/>
      <c r="U7" s="14"/>
      <c r="W7" s="15"/>
      <c r="X7" s="16" t="s">
        <v>4</v>
      </c>
      <c r="Y7" s="18" t="s">
        <v>5</v>
      </c>
      <c r="Z7" s="13"/>
      <c r="AA7" s="17"/>
    </row>
    <row r="8" spans="2:27" ht="12.75">
      <c r="B8" s="10"/>
      <c r="C8" s="24"/>
      <c r="D8" s="24"/>
      <c r="E8" s="24"/>
      <c r="F8" s="25"/>
      <c r="G8" s="24"/>
      <c r="H8" s="25"/>
      <c r="I8" s="24"/>
      <c r="J8" s="24"/>
      <c r="K8" s="25"/>
      <c r="L8" s="25"/>
      <c r="M8" s="25"/>
      <c r="N8" s="25"/>
      <c r="O8" s="25"/>
      <c r="P8" s="25"/>
      <c r="Q8" s="25"/>
      <c r="R8" s="25"/>
      <c r="S8" s="25"/>
      <c r="T8" s="25"/>
      <c r="U8" s="14"/>
      <c r="W8" s="15"/>
      <c r="X8" s="26">
        <v>1</v>
      </c>
      <c r="Y8" s="18" t="str">
        <f>VLOOKUP(X8,X12:Y50,2,0)</f>
        <v>N/A</v>
      </c>
      <c r="Z8" s="13"/>
      <c r="AA8" s="17"/>
    </row>
    <row r="9" spans="2:27" ht="12.75">
      <c r="B9" s="10"/>
      <c r="C9" s="13"/>
      <c r="D9" s="13"/>
      <c r="E9" s="13"/>
      <c r="F9" s="12"/>
      <c r="G9" s="13"/>
      <c r="H9" s="12"/>
      <c r="I9" s="13"/>
      <c r="J9" s="13"/>
      <c r="K9" s="12"/>
      <c r="L9" s="12"/>
      <c r="M9" s="12"/>
      <c r="N9" s="12"/>
      <c r="O9" s="12"/>
      <c r="P9" s="12"/>
      <c r="Q9" s="12"/>
      <c r="R9" s="12"/>
      <c r="S9" s="12"/>
      <c r="T9" s="12"/>
      <c r="U9" s="14"/>
      <c r="W9" s="15"/>
      <c r="X9" s="13"/>
      <c r="Y9" s="13"/>
      <c r="Z9" s="13"/>
      <c r="AA9" s="17"/>
    </row>
    <row r="10" spans="2:27" ht="12.75">
      <c r="B10" s="10"/>
      <c r="C10" s="114" t="s">
        <v>6</v>
      </c>
      <c r="D10" s="115"/>
      <c r="E10" s="116"/>
      <c r="F10" s="108">
        <f>SUM(F12:F36)</f>
        <v>0</v>
      </c>
      <c r="G10" s="109" t="s">
        <v>6</v>
      </c>
      <c r="H10" s="108">
        <f>SUM(H12:H36)</f>
        <v>0</v>
      </c>
      <c r="I10" s="109" t="s">
        <v>6</v>
      </c>
      <c r="J10" s="109" t="s">
        <v>6</v>
      </c>
      <c r="K10" s="108">
        <f aca="true" t="shared" si="0" ref="K10:T10">SUM(K12:K36)</f>
        <v>0</v>
      </c>
      <c r="L10" s="108">
        <f t="shared" si="0"/>
        <v>0</v>
      </c>
      <c r="M10" s="108">
        <f t="shared" si="0"/>
        <v>0</v>
      </c>
      <c r="N10" s="108">
        <f t="shared" si="0"/>
        <v>0</v>
      </c>
      <c r="O10" s="108">
        <f t="shared" si="0"/>
        <v>0</v>
      </c>
      <c r="P10" s="108">
        <f t="shared" si="0"/>
        <v>0</v>
      </c>
      <c r="Q10" s="108">
        <f t="shared" si="0"/>
        <v>0</v>
      </c>
      <c r="R10" s="108">
        <f t="shared" si="0"/>
        <v>0</v>
      </c>
      <c r="S10" s="108">
        <f t="shared" si="0"/>
        <v>0</v>
      </c>
      <c r="T10" s="108">
        <f t="shared" si="0"/>
        <v>0</v>
      </c>
      <c r="U10" s="14"/>
      <c r="W10" s="15"/>
      <c r="X10" s="21"/>
      <c r="Y10" s="21"/>
      <c r="Z10" s="13"/>
      <c r="AA10" s="17"/>
    </row>
    <row r="11" spans="2:27" s="33" customFormat="1" ht="30" customHeight="1">
      <c r="B11" s="27"/>
      <c r="C11" s="28" t="s">
        <v>5</v>
      </c>
      <c r="D11" s="117" t="s">
        <v>7</v>
      </c>
      <c r="E11" s="118"/>
      <c r="F11" s="29" t="s">
        <v>8</v>
      </c>
      <c r="G11" s="30" t="s">
        <v>9</v>
      </c>
      <c r="H11" s="29" t="s">
        <v>10</v>
      </c>
      <c r="I11" s="30" t="s">
        <v>11</v>
      </c>
      <c r="J11" s="30" t="s">
        <v>12</v>
      </c>
      <c r="K11" s="31" t="str">
        <f>Y8</f>
        <v>N/A</v>
      </c>
      <c r="L11" s="31" t="str">
        <f aca="true" t="shared" si="1" ref="L11:T11">IF(K11="N/A","N/A",K11+1)</f>
        <v>N/A</v>
      </c>
      <c r="M11" s="31" t="str">
        <f t="shared" si="1"/>
        <v>N/A</v>
      </c>
      <c r="N11" s="31" t="str">
        <f t="shared" si="1"/>
        <v>N/A</v>
      </c>
      <c r="O11" s="31" t="str">
        <f t="shared" si="1"/>
        <v>N/A</v>
      </c>
      <c r="P11" s="31" t="str">
        <f t="shared" si="1"/>
        <v>N/A</v>
      </c>
      <c r="Q11" s="31" t="str">
        <f t="shared" si="1"/>
        <v>N/A</v>
      </c>
      <c r="R11" s="31" t="str">
        <f t="shared" si="1"/>
        <v>N/A</v>
      </c>
      <c r="S11" s="31" t="str">
        <f t="shared" si="1"/>
        <v>N/A</v>
      </c>
      <c r="T11" s="31" t="str">
        <f t="shared" si="1"/>
        <v>N/A</v>
      </c>
      <c r="U11" s="32"/>
      <c r="W11" s="34"/>
      <c r="X11" s="35" t="s">
        <v>5</v>
      </c>
      <c r="Y11" s="16" t="s">
        <v>13</v>
      </c>
      <c r="Z11" s="36" t="s">
        <v>1</v>
      </c>
      <c r="AA11" s="37"/>
    </row>
    <row r="12" spans="2:27" ht="15" customHeight="1">
      <c r="B12" s="10"/>
      <c r="C12" s="38">
        <v>1</v>
      </c>
      <c r="D12" s="110"/>
      <c r="E12" s="111"/>
      <c r="F12" s="103"/>
      <c r="G12" s="104"/>
      <c r="H12" s="103"/>
      <c r="I12" s="105"/>
      <c r="J12" s="106"/>
      <c r="K12" s="39" t="str">
        <f aca="true" t="shared" si="2" ref="K12:T12">IF(OR(AND(K$11&gt;=$G12,K$11&lt;=$I12+$G12-1,J12&lt;&gt;"MACRS"),AND($J12="MACRS",K$11&gt;=$G12,K$11&lt;=$I12+$G12)),IF(OR($Z12=1,$I12="",ISERROR(MATCH($J12,Methods,0))),"N/A",IF($J12="SL",SLN($F12,$H12,$I12),IF($J12="SYOD",SYD($F12,$H12,$I12,K$11-$G12+1),IF($J12="MACRS",VDB($F12,0,$I12,MAX(0,K$11-1.5-$G12+1),MIN(K$11-0.5-$G12+1,$I12),2,FALSE),VDB($F12,$H12,$I12,K$11-$G12,K$11-$G12+1,INDEX(Factors,MATCH($J12,Methods,0)),INDEX(NoSwitch,MATCH($J12,Methods,0)))))))," - ")</f>
        <v> - </v>
      </c>
      <c r="L12" s="39" t="str">
        <f t="shared" si="2"/>
        <v> - </v>
      </c>
      <c r="M12" s="39" t="str">
        <f t="shared" si="2"/>
        <v> - </v>
      </c>
      <c r="N12" s="39" t="str">
        <f t="shared" si="2"/>
        <v> - </v>
      </c>
      <c r="O12" s="39" t="str">
        <f t="shared" si="2"/>
        <v> - </v>
      </c>
      <c r="P12" s="39" t="str">
        <f t="shared" si="2"/>
        <v> - </v>
      </c>
      <c r="Q12" s="39" t="str">
        <f t="shared" si="2"/>
        <v> - </v>
      </c>
      <c r="R12" s="39" t="str">
        <f t="shared" si="2"/>
        <v> - </v>
      </c>
      <c r="S12" s="39" t="str">
        <f t="shared" si="2"/>
        <v> - </v>
      </c>
      <c r="T12" s="39" t="str">
        <f t="shared" si="2"/>
        <v> - </v>
      </c>
      <c r="U12" s="14"/>
      <c r="W12" s="15"/>
      <c r="X12" s="35">
        <v>1</v>
      </c>
      <c r="Y12" s="18" t="str">
        <f>IF(MIN(G12:G36)=0,"N/A",MIN(G12:G36))</f>
        <v>N/A</v>
      </c>
      <c r="Z12" s="18">
        <f aca="true" t="shared" si="3" ref="Z12:Z36">IF(COUNTA(D12:J12)&gt;0,IF(COUNTA(D12:J12&lt;6),IF(OR(D12="",F12="",G12="",H12="",I12="",J12=""),1,0),0),0)</f>
        <v>0</v>
      </c>
      <c r="AA12" s="17"/>
    </row>
    <row r="13" spans="2:27" ht="15" customHeight="1">
      <c r="B13" s="10"/>
      <c r="C13" s="38">
        <f aca="true" t="shared" si="4" ref="C13:C36">C12+1</f>
        <v>2</v>
      </c>
      <c r="D13" s="110"/>
      <c r="E13" s="111"/>
      <c r="F13" s="103"/>
      <c r="G13" s="104"/>
      <c r="H13" s="103"/>
      <c r="I13" s="105"/>
      <c r="J13" s="106"/>
      <c r="K13" s="39" t="str">
        <f aca="true" t="shared" si="5" ref="K13:T13">IF(OR(AND(K$11&gt;=$G13,K$11&lt;=$I13+$G13-1,J13&lt;&gt;"MACRS"),AND($J13="MACRS",K$11&gt;=$G13,K$11&lt;=$I13+$G13)),IF(OR($Z13=1,$I13="",ISERROR(MATCH($J13,Methods,0))),"N/A",IF($J13="SL",SLN($F13,$H13,$I13),IF($J13="SYOD",SYD($F13,$H13,$I13,K$11-$G13+1),IF($J13="MACRS",VDB($F13,0,$I13,MAX(0,K$11-1.5-$G13+1),MIN(K$11-0.5-$G13+1,$I13),2,FALSE),VDB($F13,$H13,$I13,K$11-$G13,K$11-$G13+1,INDEX(Factors,MATCH($J13,Methods,0)),INDEX(NoSwitch,MATCH($J13,Methods,0)))))))," - ")</f>
        <v> - </v>
      </c>
      <c r="L13" s="39" t="str">
        <f t="shared" si="5"/>
        <v> - </v>
      </c>
      <c r="M13" s="39" t="str">
        <f t="shared" si="5"/>
        <v> - </v>
      </c>
      <c r="N13" s="39" t="str">
        <f t="shared" si="5"/>
        <v> - </v>
      </c>
      <c r="O13" s="39" t="str">
        <f t="shared" si="5"/>
        <v> - </v>
      </c>
      <c r="P13" s="39" t="str">
        <f t="shared" si="5"/>
        <v> - </v>
      </c>
      <c r="Q13" s="39" t="str">
        <f t="shared" si="5"/>
        <v> - </v>
      </c>
      <c r="R13" s="39" t="str">
        <f t="shared" si="5"/>
        <v> - </v>
      </c>
      <c r="S13" s="39" t="str">
        <f t="shared" si="5"/>
        <v> - </v>
      </c>
      <c r="T13" s="39" t="str">
        <f t="shared" si="5"/>
        <v> - </v>
      </c>
      <c r="U13" s="14"/>
      <c r="W13" s="15"/>
      <c r="X13" s="35">
        <f aca="true" t="shared" si="6" ref="X13:X50">X12+1</f>
        <v>2</v>
      </c>
      <c r="Y13" s="18" t="str">
        <f aca="true" t="shared" si="7" ref="Y13:Y50">IF(Y12="N/A","N/A",Y12+1)</f>
        <v>N/A</v>
      </c>
      <c r="Z13" s="18">
        <f t="shared" si="3"/>
        <v>0</v>
      </c>
      <c r="AA13" s="17"/>
    </row>
    <row r="14" spans="2:27" ht="15" customHeight="1">
      <c r="B14" s="10"/>
      <c r="C14" s="38">
        <f t="shared" si="4"/>
        <v>3</v>
      </c>
      <c r="D14" s="110"/>
      <c r="E14" s="111"/>
      <c r="F14" s="103"/>
      <c r="G14" s="104"/>
      <c r="H14" s="103"/>
      <c r="I14" s="105"/>
      <c r="J14" s="106"/>
      <c r="K14" s="39" t="str">
        <f aca="true" t="shared" si="8" ref="K14:T14">IF(OR(AND(K$11&gt;=$G14,K$11&lt;=$I14+$G14-1,J14&lt;&gt;"MACRS"),AND($J14="MACRS",K$11&gt;=$G14,K$11&lt;=$I14+$G14)),IF(OR($Z14=1,$I14="",ISERROR(MATCH($J14,Methods,0))),"N/A",IF($J14="SL",SLN($F14,$H14,$I14),IF($J14="SYOD",SYD($F14,$H14,$I14,K$11-$G14+1),IF($J14="MACRS",VDB($F14,0,$I14,MAX(0,K$11-1.5-$G14+1),MIN(K$11-0.5-$G14+1,$I14),2,FALSE),VDB($F14,$H14,$I14,K$11-$G14,K$11-$G14+1,INDEX(Factors,MATCH($J14,Methods,0)),INDEX(NoSwitch,MATCH($J14,Methods,0)))))))," - ")</f>
        <v> - </v>
      </c>
      <c r="L14" s="39" t="str">
        <f t="shared" si="8"/>
        <v> - </v>
      </c>
      <c r="M14" s="39" t="str">
        <f t="shared" si="8"/>
        <v> - </v>
      </c>
      <c r="N14" s="39" t="str">
        <f t="shared" si="8"/>
        <v> - </v>
      </c>
      <c r="O14" s="39" t="str">
        <f t="shared" si="8"/>
        <v> - </v>
      </c>
      <c r="P14" s="39" t="str">
        <f t="shared" si="8"/>
        <v> - </v>
      </c>
      <c r="Q14" s="39" t="str">
        <f t="shared" si="8"/>
        <v> - </v>
      </c>
      <c r="R14" s="39" t="str">
        <f t="shared" si="8"/>
        <v> - </v>
      </c>
      <c r="S14" s="39" t="str">
        <f t="shared" si="8"/>
        <v> - </v>
      </c>
      <c r="T14" s="39" t="str">
        <f t="shared" si="8"/>
        <v> - </v>
      </c>
      <c r="U14" s="14"/>
      <c r="W14" s="15"/>
      <c r="X14" s="35">
        <f t="shared" si="6"/>
        <v>3</v>
      </c>
      <c r="Y14" s="18" t="str">
        <f t="shared" si="7"/>
        <v>N/A</v>
      </c>
      <c r="Z14" s="18">
        <f t="shared" si="3"/>
        <v>0</v>
      </c>
      <c r="AA14" s="17"/>
    </row>
    <row r="15" spans="2:27" ht="15" customHeight="1">
      <c r="B15" s="10"/>
      <c r="C15" s="38">
        <f t="shared" si="4"/>
        <v>4</v>
      </c>
      <c r="D15" s="110"/>
      <c r="E15" s="111"/>
      <c r="F15" s="103"/>
      <c r="G15" s="104"/>
      <c r="H15" s="103"/>
      <c r="I15" s="105"/>
      <c r="J15" s="106"/>
      <c r="K15" s="39" t="str">
        <f aca="true" t="shared" si="9" ref="K15:T15">IF(OR(AND(K$11&gt;=$G15,K$11&lt;=$I15+$G15-1,J15&lt;&gt;"MACRS"),AND($J15="MACRS",K$11&gt;=$G15,K$11&lt;=$I15+$G15)),IF(OR($Z15=1,$I15="",ISERROR(MATCH($J15,Methods,0))),"N/A",IF($J15="SL",SLN($F15,$H15,$I15),IF($J15="SYOD",SYD($F15,$H15,$I15,K$11-$G15+1),IF($J15="MACRS",VDB($F15,0,$I15,MAX(0,K$11-1.5-$G15+1),MIN(K$11-0.5-$G15+1,$I15),2,FALSE),VDB($F15,$H15,$I15,K$11-$G15,K$11-$G15+1,INDEX(Factors,MATCH($J15,Methods,0)),INDEX(NoSwitch,MATCH($J15,Methods,0)))))))," - ")</f>
        <v> - </v>
      </c>
      <c r="L15" s="39" t="str">
        <f t="shared" si="9"/>
        <v> - </v>
      </c>
      <c r="M15" s="39" t="str">
        <f t="shared" si="9"/>
        <v> - </v>
      </c>
      <c r="N15" s="39" t="str">
        <f t="shared" si="9"/>
        <v> - </v>
      </c>
      <c r="O15" s="39" t="str">
        <f t="shared" si="9"/>
        <v> - </v>
      </c>
      <c r="P15" s="39" t="str">
        <f t="shared" si="9"/>
        <v> - </v>
      </c>
      <c r="Q15" s="39" t="str">
        <f t="shared" si="9"/>
        <v> - </v>
      </c>
      <c r="R15" s="39" t="str">
        <f t="shared" si="9"/>
        <v> - </v>
      </c>
      <c r="S15" s="39" t="str">
        <f t="shared" si="9"/>
        <v> - </v>
      </c>
      <c r="T15" s="39" t="str">
        <f t="shared" si="9"/>
        <v> - </v>
      </c>
      <c r="U15" s="14"/>
      <c r="W15" s="15"/>
      <c r="X15" s="35">
        <f t="shared" si="6"/>
        <v>4</v>
      </c>
      <c r="Y15" s="18" t="str">
        <f t="shared" si="7"/>
        <v>N/A</v>
      </c>
      <c r="Z15" s="18">
        <f t="shared" si="3"/>
        <v>0</v>
      </c>
      <c r="AA15" s="17"/>
    </row>
    <row r="16" spans="2:27" ht="15" customHeight="1">
      <c r="B16" s="10"/>
      <c r="C16" s="38">
        <f t="shared" si="4"/>
        <v>5</v>
      </c>
      <c r="D16" s="110"/>
      <c r="E16" s="111"/>
      <c r="F16" s="103"/>
      <c r="G16" s="104"/>
      <c r="H16" s="103"/>
      <c r="I16" s="105"/>
      <c r="J16" s="106"/>
      <c r="K16" s="39" t="str">
        <f aca="true" t="shared" si="10" ref="K16:T16">IF(OR(AND(K$11&gt;=$G16,K$11&lt;=$I16+$G16-1,J16&lt;&gt;"MACRS"),AND($J16="MACRS",K$11&gt;=$G16,K$11&lt;=$I16+$G16)),IF(OR($Z16=1,$I16="",ISERROR(MATCH($J16,Methods,0))),"N/A",IF($J16="SL",SLN($F16,$H16,$I16),IF($J16="SYOD",SYD($F16,$H16,$I16,K$11-$G16+1),IF($J16="MACRS",VDB($F16,0,$I16,MAX(0,K$11-1.5-$G16+1),MIN(K$11-0.5-$G16+1,$I16),2,FALSE),VDB($F16,$H16,$I16,K$11-$G16,K$11-$G16+1,INDEX(Factors,MATCH($J16,Methods,0)),INDEX(NoSwitch,MATCH($J16,Methods,0)))))))," - ")</f>
        <v> - </v>
      </c>
      <c r="L16" s="39" t="str">
        <f t="shared" si="10"/>
        <v> - </v>
      </c>
      <c r="M16" s="39" t="str">
        <f t="shared" si="10"/>
        <v> - </v>
      </c>
      <c r="N16" s="39" t="str">
        <f t="shared" si="10"/>
        <v> - </v>
      </c>
      <c r="O16" s="39" t="str">
        <f t="shared" si="10"/>
        <v> - </v>
      </c>
      <c r="P16" s="39" t="str">
        <f t="shared" si="10"/>
        <v> - </v>
      </c>
      <c r="Q16" s="39" t="str">
        <f t="shared" si="10"/>
        <v> - </v>
      </c>
      <c r="R16" s="39" t="str">
        <f t="shared" si="10"/>
        <v> - </v>
      </c>
      <c r="S16" s="39" t="str">
        <f t="shared" si="10"/>
        <v> - </v>
      </c>
      <c r="T16" s="39" t="str">
        <f t="shared" si="10"/>
        <v> - </v>
      </c>
      <c r="U16" s="14"/>
      <c r="W16" s="15"/>
      <c r="X16" s="35">
        <f t="shared" si="6"/>
        <v>5</v>
      </c>
      <c r="Y16" s="18" t="str">
        <f t="shared" si="7"/>
        <v>N/A</v>
      </c>
      <c r="Z16" s="18">
        <f t="shared" si="3"/>
        <v>0</v>
      </c>
      <c r="AA16" s="17"/>
    </row>
    <row r="17" spans="2:27" ht="15" customHeight="1">
      <c r="B17" s="10"/>
      <c r="C17" s="38">
        <f t="shared" si="4"/>
        <v>6</v>
      </c>
      <c r="D17" s="110"/>
      <c r="E17" s="111"/>
      <c r="F17" s="103"/>
      <c r="G17" s="104"/>
      <c r="H17" s="103"/>
      <c r="I17" s="105"/>
      <c r="J17" s="106"/>
      <c r="K17" s="39" t="str">
        <f aca="true" t="shared" si="11" ref="K17:T17">IF(OR(AND(K$11&gt;=$G17,K$11&lt;=$I17+$G17-1,J17&lt;&gt;"MACRS"),AND($J17="MACRS",K$11&gt;=$G17,K$11&lt;=$I17+$G17)),IF(OR($Z17=1,$I17="",ISERROR(MATCH($J17,Methods,0))),"N/A",IF($J17="SL",SLN($F17,$H17,$I17),IF($J17="SYOD",SYD($F17,$H17,$I17,K$11-$G17+1),IF($J17="MACRS",VDB($F17,0,$I17,MAX(0,K$11-1.5-$G17+1),MIN(K$11-0.5-$G17+1,$I17),2,FALSE),VDB($F17,$H17,$I17,K$11-$G17,K$11-$G17+1,INDEX(Factors,MATCH($J17,Methods,0)),INDEX(NoSwitch,MATCH($J17,Methods,0)))))))," - ")</f>
        <v> - </v>
      </c>
      <c r="L17" s="39" t="str">
        <f t="shared" si="11"/>
        <v> - </v>
      </c>
      <c r="M17" s="39" t="str">
        <f t="shared" si="11"/>
        <v> - </v>
      </c>
      <c r="N17" s="39" t="str">
        <f t="shared" si="11"/>
        <v> - </v>
      </c>
      <c r="O17" s="39" t="str">
        <f t="shared" si="11"/>
        <v> - </v>
      </c>
      <c r="P17" s="39" t="str">
        <f t="shared" si="11"/>
        <v> - </v>
      </c>
      <c r="Q17" s="39" t="str">
        <f t="shared" si="11"/>
        <v> - </v>
      </c>
      <c r="R17" s="39" t="str">
        <f t="shared" si="11"/>
        <v> - </v>
      </c>
      <c r="S17" s="39" t="str">
        <f t="shared" si="11"/>
        <v> - </v>
      </c>
      <c r="T17" s="39" t="str">
        <f t="shared" si="11"/>
        <v> - </v>
      </c>
      <c r="U17" s="14"/>
      <c r="W17" s="15"/>
      <c r="X17" s="35">
        <f t="shared" si="6"/>
        <v>6</v>
      </c>
      <c r="Y17" s="18" t="str">
        <f t="shared" si="7"/>
        <v>N/A</v>
      </c>
      <c r="Z17" s="18">
        <f t="shared" si="3"/>
        <v>0</v>
      </c>
      <c r="AA17" s="17"/>
    </row>
    <row r="18" spans="2:27" ht="15" customHeight="1">
      <c r="B18" s="10"/>
      <c r="C18" s="38">
        <f t="shared" si="4"/>
        <v>7</v>
      </c>
      <c r="D18" s="110"/>
      <c r="E18" s="111"/>
      <c r="F18" s="103"/>
      <c r="G18" s="104"/>
      <c r="H18" s="103"/>
      <c r="I18" s="105"/>
      <c r="J18" s="106"/>
      <c r="K18" s="39" t="str">
        <f aca="true" t="shared" si="12" ref="K18:T18">IF(OR(AND(K$11&gt;=$G18,K$11&lt;=$I18+$G18-1,J18&lt;&gt;"MACRS"),AND($J18="MACRS",K$11&gt;=$G18,K$11&lt;=$I18+$G18)),IF(OR($Z18=1,$I18="",ISERROR(MATCH($J18,Methods,0))),"N/A",IF($J18="SL",SLN($F18,$H18,$I18),IF($J18="SYOD",SYD($F18,$H18,$I18,K$11-$G18+1),IF($J18="MACRS",VDB($F18,0,$I18,MAX(0,K$11-1.5-$G18+1),MIN(K$11-0.5-$G18+1,$I18),2,FALSE),VDB($F18,$H18,$I18,K$11-$G18,K$11-$G18+1,INDEX(Factors,MATCH($J18,Methods,0)),INDEX(NoSwitch,MATCH($J18,Methods,0)))))))," - ")</f>
        <v> - </v>
      </c>
      <c r="L18" s="39" t="str">
        <f t="shared" si="12"/>
        <v> - </v>
      </c>
      <c r="M18" s="39" t="str">
        <f t="shared" si="12"/>
        <v> - </v>
      </c>
      <c r="N18" s="39" t="str">
        <f t="shared" si="12"/>
        <v> - </v>
      </c>
      <c r="O18" s="39" t="str">
        <f t="shared" si="12"/>
        <v> - </v>
      </c>
      <c r="P18" s="39" t="str">
        <f t="shared" si="12"/>
        <v> - </v>
      </c>
      <c r="Q18" s="39" t="str">
        <f t="shared" si="12"/>
        <v> - </v>
      </c>
      <c r="R18" s="39" t="str">
        <f t="shared" si="12"/>
        <v> - </v>
      </c>
      <c r="S18" s="39" t="str">
        <f t="shared" si="12"/>
        <v> - </v>
      </c>
      <c r="T18" s="39" t="str">
        <f t="shared" si="12"/>
        <v> - </v>
      </c>
      <c r="U18" s="14"/>
      <c r="W18" s="15"/>
      <c r="X18" s="35">
        <f t="shared" si="6"/>
        <v>7</v>
      </c>
      <c r="Y18" s="18" t="str">
        <f t="shared" si="7"/>
        <v>N/A</v>
      </c>
      <c r="Z18" s="18">
        <f t="shared" si="3"/>
        <v>0</v>
      </c>
      <c r="AA18" s="17"/>
    </row>
    <row r="19" spans="2:27" ht="15" customHeight="1">
      <c r="B19" s="10"/>
      <c r="C19" s="38">
        <f t="shared" si="4"/>
        <v>8</v>
      </c>
      <c r="D19" s="110"/>
      <c r="E19" s="111"/>
      <c r="F19" s="103"/>
      <c r="G19" s="104"/>
      <c r="H19" s="103"/>
      <c r="I19" s="105"/>
      <c r="J19" s="106"/>
      <c r="K19" s="39" t="str">
        <f aca="true" t="shared" si="13" ref="K19:T19">IF(OR(AND(K$11&gt;=$G19,K$11&lt;=$I19+$G19-1,J19&lt;&gt;"MACRS"),AND($J19="MACRS",K$11&gt;=$G19,K$11&lt;=$I19+$G19)),IF(OR($Z19=1,$I19="",ISERROR(MATCH($J19,Methods,0))),"N/A",IF($J19="SL",SLN($F19,$H19,$I19),IF($J19="SYOD",SYD($F19,$H19,$I19,K$11-$G19+1),IF($J19="MACRS",VDB($F19,0,$I19,MAX(0,K$11-1.5-$G19+1),MIN(K$11-0.5-$G19+1,$I19),2,FALSE),VDB($F19,$H19,$I19,K$11-$G19,K$11-$G19+1,INDEX(Factors,MATCH($J19,Methods,0)),INDEX(NoSwitch,MATCH($J19,Methods,0)))))))," - ")</f>
        <v> - </v>
      </c>
      <c r="L19" s="39" t="str">
        <f t="shared" si="13"/>
        <v> - </v>
      </c>
      <c r="M19" s="39" t="str">
        <f t="shared" si="13"/>
        <v> - </v>
      </c>
      <c r="N19" s="39" t="str">
        <f t="shared" si="13"/>
        <v> - </v>
      </c>
      <c r="O19" s="39" t="str">
        <f t="shared" si="13"/>
        <v> - </v>
      </c>
      <c r="P19" s="39" t="str">
        <f t="shared" si="13"/>
        <v> - </v>
      </c>
      <c r="Q19" s="39" t="str">
        <f t="shared" si="13"/>
        <v> - </v>
      </c>
      <c r="R19" s="39" t="str">
        <f t="shared" si="13"/>
        <v> - </v>
      </c>
      <c r="S19" s="39" t="str">
        <f t="shared" si="13"/>
        <v> - </v>
      </c>
      <c r="T19" s="39" t="str">
        <f t="shared" si="13"/>
        <v> - </v>
      </c>
      <c r="U19" s="14"/>
      <c r="W19" s="15"/>
      <c r="X19" s="35">
        <f t="shared" si="6"/>
        <v>8</v>
      </c>
      <c r="Y19" s="18" t="str">
        <f t="shared" si="7"/>
        <v>N/A</v>
      </c>
      <c r="Z19" s="18">
        <f t="shared" si="3"/>
        <v>0</v>
      </c>
      <c r="AA19" s="17"/>
    </row>
    <row r="20" spans="2:27" ht="15" customHeight="1">
      <c r="B20" s="10"/>
      <c r="C20" s="38">
        <f t="shared" si="4"/>
        <v>9</v>
      </c>
      <c r="D20" s="110"/>
      <c r="E20" s="111"/>
      <c r="F20" s="103"/>
      <c r="G20" s="104"/>
      <c r="H20" s="103"/>
      <c r="I20" s="105"/>
      <c r="J20" s="106"/>
      <c r="K20" s="39" t="str">
        <f aca="true" t="shared" si="14" ref="K20:T20">IF(OR(AND(K$11&gt;=$G20,K$11&lt;=$I20+$G20-1,J20&lt;&gt;"MACRS"),AND($J20="MACRS",K$11&gt;=$G20,K$11&lt;=$I20+$G20)),IF(OR($Z20=1,$I20="",ISERROR(MATCH($J20,Methods,0))),"N/A",IF($J20="SL",SLN($F20,$H20,$I20),IF($J20="SYOD",SYD($F20,$H20,$I20,K$11-$G20+1),IF($J20="MACRS",VDB($F20,0,$I20,MAX(0,K$11-1.5-$G20+1),MIN(K$11-0.5-$G20+1,$I20),2,FALSE),VDB($F20,$H20,$I20,K$11-$G20,K$11-$G20+1,INDEX(Factors,MATCH($J20,Methods,0)),INDEX(NoSwitch,MATCH($J20,Methods,0)))))))," - ")</f>
        <v> - </v>
      </c>
      <c r="L20" s="39" t="str">
        <f t="shared" si="14"/>
        <v> - </v>
      </c>
      <c r="M20" s="39" t="str">
        <f t="shared" si="14"/>
        <v> - </v>
      </c>
      <c r="N20" s="39" t="str">
        <f t="shared" si="14"/>
        <v> - </v>
      </c>
      <c r="O20" s="39" t="str">
        <f t="shared" si="14"/>
        <v> - </v>
      </c>
      <c r="P20" s="39" t="str">
        <f t="shared" si="14"/>
        <v> - </v>
      </c>
      <c r="Q20" s="39" t="str">
        <f t="shared" si="14"/>
        <v> - </v>
      </c>
      <c r="R20" s="39" t="str">
        <f t="shared" si="14"/>
        <v> - </v>
      </c>
      <c r="S20" s="39" t="str">
        <f t="shared" si="14"/>
        <v> - </v>
      </c>
      <c r="T20" s="39" t="str">
        <f t="shared" si="14"/>
        <v> - </v>
      </c>
      <c r="U20" s="14"/>
      <c r="W20" s="15"/>
      <c r="X20" s="35">
        <f t="shared" si="6"/>
        <v>9</v>
      </c>
      <c r="Y20" s="18" t="str">
        <f t="shared" si="7"/>
        <v>N/A</v>
      </c>
      <c r="Z20" s="18">
        <f t="shared" si="3"/>
        <v>0</v>
      </c>
      <c r="AA20" s="17"/>
    </row>
    <row r="21" spans="2:27" ht="15" customHeight="1">
      <c r="B21" s="10"/>
      <c r="C21" s="38">
        <f t="shared" si="4"/>
        <v>10</v>
      </c>
      <c r="D21" s="110"/>
      <c r="E21" s="111"/>
      <c r="F21" s="103"/>
      <c r="G21" s="104"/>
      <c r="H21" s="103"/>
      <c r="I21" s="105"/>
      <c r="J21" s="106"/>
      <c r="K21" s="39" t="str">
        <f aca="true" t="shared" si="15" ref="K21:T21">IF(OR(AND(K$11&gt;=$G21,K$11&lt;=$I21+$G21-1,J21&lt;&gt;"MACRS"),AND($J21="MACRS",K$11&gt;=$G21,K$11&lt;=$I21+$G21)),IF(OR($Z21=1,$I21="",ISERROR(MATCH($J21,Methods,0))),"N/A",IF($J21="SL",SLN($F21,$H21,$I21),IF($J21="SYOD",SYD($F21,$H21,$I21,K$11-$G21+1),IF($J21="MACRS",VDB($F21,0,$I21,MAX(0,K$11-1.5-$G21+1),MIN(K$11-0.5-$G21+1,$I21),2,FALSE),VDB($F21,$H21,$I21,K$11-$G21,K$11-$G21+1,INDEX(Factors,MATCH($J21,Methods,0)),INDEX(NoSwitch,MATCH($J21,Methods,0)))))))," - ")</f>
        <v> - </v>
      </c>
      <c r="L21" s="39" t="str">
        <f t="shared" si="15"/>
        <v> - </v>
      </c>
      <c r="M21" s="39" t="str">
        <f t="shared" si="15"/>
        <v> - </v>
      </c>
      <c r="N21" s="39" t="str">
        <f t="shared" si="15"/>
        <v> - </v>
      </c>
      <c r="O21" s="39" t="str">
        <f t="shared" si="15"/>
        <v> - </v>
      </c>
      <c r="P21" s="39" t="str">
        <f t="shared" si="15"/>
        <v> - </v>
      </c>
      <c r="Q21" s="39" t="str">
        <f t="shared" si="15"/>
        <v> - </v>
      </c>
      <c r="R21" s="39" t="str">
        <f t="shared" si="15"/>
        <v> - </v>
      </c>
      <c r="S21" s="39" t="str">
        <f t="shared" si="15"/>
        <v> - </v>
      </c>
      <c r="T21" s="39" t="str">
        <f t="shared" si="15"/>
        <v> - </v>
      </c>
      <c r="U21" s="14"/>
      <c r="W21" s="15"/>
      <c r="X21" s="35">
        <f t="shared" si="6"/>
        <v>10</v>
      </c>
      <c r="Y21" s="18" t="str">
        <f t="shared" si="7"/>
        <v>N/A</v>
      </c>
      <c r="Z21" s="18">
        <f t="shared" si="3"/>
        <v>0</v>
      </c>
      <c r="AA21" s="17"/>
    </row>
    <row r="22" spans="2:27" ht="15" customHeight="1">
      <c r="B22" s="10"/>
      <c r="C22" s="38">
        <f t="shared" si="4"/>
        <v>11</v>
      </c>
      <c r="D22" s="110"/>
      <c r="E22" s="111"/>
      <c r="F22" s="103"/>
      <c r="G22" s="104"/>
      <c r="H22" s="103"/>
      <c r="I22" s="105"/>
      <c r="J22" s="106"/>
      <c r="K22" s="39" t="str">
        <f aca="true" t="shared" si="16" ref="K22:T22">IF(OR(AND(K$11&gt;=$G22,K$11&lt;=$I22+$G22-1,J22&lt;&gt;"MACRS"),AND($J22="MACRS",K$11&gt;=$G22,K$11&lt;=$I22+$G22)),IF(OR($Z22=1,$I22="",ISERROR(MATCH($J22,Methods,0))),"N/A",IF($J22="SL",SLN($F22,$H22,$I22),IF($J22="SYOD",SYD($F22,$H22,$I22,K$11-$G22+1),IF($J22="MACRS",VDB($F22,0,$I22,MAX(0,K$11-1.5-$G22+1),MIN(K$11-0.5-$G22+1,$I22),2,FALSE),VDB($F22,$H22,$I22,K$11-$G22,K$11-$G22+1,INDEX(Factors,MATCH($J22,Methods,0)),INDEX(NoSwitch,MATCH($J22,Methods,0)))))))," - ")</f>
        <v> - </v>
      </c>
      <c r="L22" s="39" t="str">
        <f t="shared" si="16"/>
        <v> - </v>
      </c>
      <c r="M22" s="39" t="str">
        <f t="shared" si="16"/>
        <v> - </v>
      </c>
      <c r="N22" s="39" t="str">
        <f t="shared" si="16"/>
        <v> - </v>
      </c>
      <c r="O22" s="39" t="str">
        <f t="shared" si="16"/>
        <v> - </v>
      </c>
      <c r="P22" s="39" t="str">
        <f t="shared" si="16"/>
        <v> - </v>
      </c>
      <c r="Q22" s="39" t="str">
        <f t="shared" si="16"/>
        <v> - </v>
      </c>
      <c r="R22" s="39" t="str">
        <f t="shared" si="16"/>
        <v> - </v>
      </c>
      <c r="S22" s="39" t="str">
        <f t="shared" si="16"/>
        <v> - </v>
      </c>
      <c r="T22" s="39" t="str">
        <f t="shared" si="16"/>
        <v> - </v>
      </c>
      <c r="U22" s="14"/>
      <c r="W22" s="15"/>
      <c r="X22" s="35">
        <f t="shared" si="6"/>
        <v>11</v>
      </c>
      <c r="Y22" s="18" t="str">
        <f t="shared" si="7"/>
        <v>N/A</v>
      </c>
      <c r="Z22" s="18">
        <f t="shared" si="3"/>
        <v>0</v>
      </c>
      <c r="AA22" s="17"/>
    </row>
    <row r="23" spans="2:27" ht="15" customHeight="1">
      <c r="B23" s="10"/>
      <c r="C23" s="38">
        <f t="shared" si="4"/>
        <v>12</v>
      </c>
      <c r="D23" s="110"/>
      <c r="E23" s="111"/>
      <c r="F23" s="103"/>
      <c r="G23" s="104"/>
      <c r="H23" s="103"/>
      <c r="I23" s="105"/>
      <c r="J23" s="106"/>
      <c r="K23" s="39" t="str">
        <f aca="true" t="shared" si="17" ref="K23:T23">IF(OR(AND(K$11&gt;=$G23,K$11&lt;=$I23+$G23-1,J23&lt;&gt;"MACRS"),AND($J23="MACRS",K$11&gt;=$G23,K$11&lt;=$I23+$G23)),IF(OR($Z23=1,$I23="",ISERROR(MATCH($J23,Methods,0))),"N/A",IF($J23="SL",SLN($F23,$H23,$I23),IF($J23="SYOD",SYD($F23,$H23,$I23,K$11-$G23+1),IF($J23="MACRS",VDB($F23,0,$I23,MAX(0,K$11-1.5-$G23+1),MIN(K$11-0.5-$G23+1,$I23),2,FALSE),VDB($F23,$H23,$I23,K$11-$G23,K$11-$G23+1,INDEX(Factors,MATCH($J23,Methods,0)),INDEX(NoSwitch,MATCH($J23,Methods,0)))))))," - ")</f>
        <v> - </v>
      </c>
      <c r="L23" s="39" t="str">
        <f t="shared" si="17"/>
        <v> - </v>
      </c>
      <c r="M23" s="39" t="str">
        <f t="shared" si="17"/>
        <v> - </v>
      </c>
      <c r="N23" s="39" t="str">
        <f t="shared" si="17"/>
        <v> - </v>
      </c>
      <c r="O23" s="39" t="str">
        <f t="shared" si="17"/>
        <v> - </v>
      </c>
      <c r="P23" s="39" t="str">
        <f t="shared" si="17"/>
        <v> - </v>
      </c>
      <c r="Q23" s="39" t="str">
        <f t="shared" si="17"/>
        <v> - </v>
      </c>
      <c r="R23" s="39" t="str">
        <f t="shared" si="17"/>
        <v> - </v>
      </c>
      <c r="S23" s="39" t="str">
        <f t="shared" si="17"/>
        <v> - </v>
      </c>
      <c r="T23" s="39" t="str">
        <f t="shared" si="17"/>
        <v> - </v>
      </c>
      <c r="U23" s="14"/>
      <c r="W23" s="15"/>
      <c r="X23" s="35">
        <f t="shared" si="6"/>
        <v>12</v>
      </c>
      <c r="Y23" s="18" t="str">
        <f t="shared" si="7"/>
        <v>N/A</v>
      </c>
      <c r="Z23" s="18">
        <f t="shared" si="3"/>
        <v>0</v>
      </c>
      <c r="AA23" s="17"/>
    </row>
    <row r="24" spans="2:27" ht="15" customHeight="1">
      <c r="B24" s="10"/>
      <c r="C24" s="38">
        <f t="shared" si="4"/>
        <v>13</v>
      </c>
      <c r="D24" s="110"/>
      <c r="E24" s="111"/>
      <c r="F24" s="103"/>
      <c r="G24" s="104"/>
      <c r="H24" s="103"/>
      <c r="I24" s="105"/>
      <c r="J24" s="106"/>
      <c r="K24" s="39" t="str">
        <f aca="true" t="shared" si="18" ref="K24:T24">IF(OR(AND(K$11&gt;=$G24,K$11&lt;=$I24+$G24-1,J24&lt;&gt;"MACRS"),AND($J24="MACRS",K$11&gt;=$G24,K$11&lt;=$I24+$G24)),IF(OR($Z24=1,$I24="",ISERROR(MATCH($J24,Methods,0))),"N/A",IF($J24="SL",SLN($F24,$H24,$I24),IF($J24="SYOD",SYD($F24,$H24,$I24,K$11-$G24+1),IF($J24="MACRS",VDB($F24,0,$I24,MAX(0,K$11-1.5-$G24+1),MIN(K$11-0.5-$G24+1,$I24),2,FALSE),VDB($F24,$H24,$I24,K$11-$G24,K$11-$G24+1,INDEX(Factors,MATCH($J24,Methods,0)),INDEX(NoSwitch,MATCH($J24,Methods,0)))))))," - ")</f>
        <v> - </v>
      </c>
      <c r="L24" s="39" t="str">
        <f t="shared" si="18"/>
        <v> - </v>
      </c>
      <c r="M24" s="39" t="str">
        <f t="shared" si="18"/>
        <v> - </v>
      </c>
      <c r="N24" s="39" t="str">
        <f t="shared" si="18"/>
        <v> - </v>
      </c>
      <c r="O24" s="39" t="str">
        <f t="shared" si="18"/>
        <v> - </v>
      </c>
      <c r="P24" s="39" t="str">
        <f t="shared" si="18"/>
        <v> - </v>
      </c>
      <c r="Q24" s="39" t="str">
        <f t="shared" si="18"/>
        <v> - </v>
      </c>
      <c r="R24" s="39" t="str">
        <f t="shared" si="18"/>
        <v> - </v>
      </c>
      <c r="S24" s="39" t="str">
        <f t="shared" si="18"/>
        <v> - </v>
      </c>
      <c r="T24" s="39" t="str">
        <f t="shared" si="18"/>
        <v> - </v>
      </c>
      <c r="U24" s="14"/>
      <c r="W24" s="15"/>
      <c r="X24" s="35">
        <f t="shared" si="6"/>
        <v>13</v>
      </c>
      <c r="Y24" s="18" t="str">
        <f t="shared" si="7"/>
        <v>N/A</v>
      </c>
      <c r="Z24" s="18">
        <f t="shared" si="3"/>
        <v>0</v>
      </c>
      <c r="AA24" s="17"/>
    </row>
    <row r="25" spans="2:27" ht="15" customHeight="1">
      <c r="B25" s="10"/>
      <c r="C25" s="38">
        <f t="shared" si="4"/>
        <v>14</v>
      </c>
      <c r="D25" s="110"/>
      <c r="E25" s="111"/>
      <c r="F25" s="103"/>
      <c r="G25" s="104"/>
      <c r="H25" s="103"/>
      <c r="I25" s="105"/>
      <c r="J25" s="106"/>
      <c r="K25" s="39" t="str">
        <f aca="true" t="shared" si="19" ref="K25:T25">IF(OR(AND(K$11&gt;=$G25,K$11&lt;=$I25+$G25-1,J25&lt;&gt;"MACRS"),AND($J25="MACRS",K$11&gt;=$G25,K$11&lt;=$I25+$G25)),IF(OR($Z25=1,$I25="",ISERROR(MATCH($J25,Methods,0))),"N/A",IF($J25="SL",SLN($F25,$H25,$I25),IF($J25="SYOD",SYD($F25,$H25,$I25,K$11-$G25+1),IF($J25="MACRS",VDB($F25,0,$I25,MAX(0,K$11-1.5-$G25+1),MIN(K$11-0.5-$G25+1,$I25),2,FALSE),VDB($F25,$H25,$I25,K$11-$G25,K$11-$G25+1,INDEX(Factors,MATCH($J25,Methods,0)),INDEX(NoSwitch,MATCH($J25,Methods,0)))))))," - ")</f>
        <v> - </v>
      </c>
      <c r="L25" s="39" t="str">
        <f t="shared" si="19"/>
        <v> - </v>
      </c>
      <c r="M25" s="39" t="str">
        <f t="shared" si="19"/>
        <v> - </v>
      </c>
      <c r="N25" s="39" t="str">
        <f t="shared" si="19"/>
        <v> - </v>
      </c>
      <c r="O25" s="39" t="str">
        <f t="shared" si="19"/>
        <v> - </v>
      </c>
      <c r="P25" s="39" t="str">
        <f t="shared" si="19"/>
        <v> - </v>
      </c>
      <c r="Q25" s="39" t="str">
        <f t="shared" si="19"/>
        <v> - </v>
      </c>
      <c r="R25" s="39" t="str">
        <f t="shared" si="19"/>
        <v> - </v>
      </c>
      <c r="S25" s="39" t="str">
        <f t="shared" si="19"/>
        <v> - </v>
      </c>
      <c r="T25" s="39" t="str">
        <f t="shared" si="19"/>
        <v> - </v>
      </c>
      <c r="U25" s="14"/>
      <c r="W25" s="15"/>
      <c r="X25" s="35">
        <f t="shared" si="6"/>
        <v>14</v>
      </c>
      <c r="Y25" s="18" t="str">
        <f t="shared" si="7"/>
        <v>N/A</v>
      </c>
      <c r="Z25" s="18">
        <f t="shared" si="3"/>
        <v>0</v>
      </c>
      <c r="AA25" s="17"/>
    </row>
    <row r="26" spans="2:27" ht="15" customHeight="1">
      <c r="B26" s="10"/>
      <c r="C26" s="38">
        <f t="shared" si="4"/>
        <v>15</v>
      </c>
      <c r="D26" s="110"/>
      <c r="E26" s="111"/>
      <c r="F26" s="103"/>
      <c r="G26" s="104"/>
      <c r="H26" s="103"/>
      <c r="I26" s="105"/>
      <c r="J26" s="106"/>
      <c r="K26" s="39" t="str">
        <f aca="true" t="shared" si="20" ref="K26:T26">IF(OR(AND(K$11&gt;=$G26,K$11&lt;=$I26+$G26-1,J26&lt;&gt;"MACRS"),AND($J26="MACRS",K$11&gt;=$G26,K$11&lt;=$I26+$G26)),IF(OR($Z26=1,$I26="",ISERROR(MATCH($J26,Methods,0))),"N/A",IF($J26="SL",SLN($F26,$H26,$I26),IF($J26="SYOD",SYD($F26,$H26,$I26,K$11-$G26+1),IF($J26="MACRS",VDB($F26,0,$I26,MAX(0,K$11-1.5-$G26+1),MIN(K$11-0.5-$G26+1,$I26),2,FALSE),VDB($F26,$H26,$I26,K$11-$G26,K$11-$G26+1,INDEX(Factors,MATCH($J26,Methods,0)),INDEX(NoSwitch,MATCH($J26,Methods,0)))))))," - ")</f>
        <v> - </v>
      </c>
      <c r="L26" s="39" t="str">
        <f t="shared" si="20"/>
        <v> - </v>
      </c>
      <c r="M26" s="39" t="str">
        <f t="shared" si="20"/>
        <v> - </v>
      </c>
      <c r="N26" s="39" t="str">
        <f t="shared" si="20"/>
        <v> - </v>
      </c>
      <c r="O26" s="39" t="str">
        <f t="shared" si="20"/>
        <v> - </v>
      </c>
      <c r="P26" s="39" t="str">
        <f t="shared" si="20"/>
        <v> - </v>
      </c>
      <c r="Q26" s="39" t="str">
        <f t="shared" si="20"/>
        <v> - </v>
      </c>
      <c r="R26" s="39" t="str">
        <f t="shared" si="20"/>
        <v> - </v>
      </c>
      <c r="S26" s="39" t="str">
        <f t="shared" si="20"/>
        <v> - </v>
      </c>
      <c r="T26" s="39" t="str">
        <f t="shared" si="20"/>
        <v> - </v>
      </c>
      <c r="U26" s="14"/>
      <c r="W26" s="15"/>
      <c r="X26" s="35">
        <f t="shared" si="6"/>
        <v>15</v>
      </c>
      <c r="Y26" s="18" t="str">
        <f t="shared" si="7"/>
        <v>N/A</v>
      </c>
      <c r="Z26" s="18">
        <f t="shared" si="3"/>
        <v>0</v>
      </c>
      <c r="AA26" s="17"/>
    </row>
    <row r="27" spans="2:27" ht="15" customHeight="1">
      <c r="B27" s="10"/>
      <c r="C27" s="38">
        <f t="shared" si="4"/>
        <v>16</v>
      </c>
      <c r="D27" s="110"/>
      <c r="E27" s="111"/>
      <c r="F27" s="103"/>
      <c r="G27" s="104"/>
      <c r="H27" s="103"/>
      <c r="I27" s="105"/>
      <c r="J27" s="106"/>
      <c r="K27" s="39" t="str">
        <f aca="true" t="shared" si="21" ref="K27:T27">IF(OR(AND(K$11&gt;=$G27,K$11&lt;=$I27+$G27-1,J27&lt;&gt;"MACRS"),AND($J27="MACRS",K$11&gt;=$G27,K$11&lt;=$I27+$G27)),IF(OR($Z27=1,$I27="",ISERROR(MATCH($J27,Methods,0))),"N/A",IF($J27="SL",SLN($F27,$H27,$I27),IF($J27="SYOD",SYD($F27,$H27,$I27,K$11-$G27+1),IF($J27="MACRS",VDB($F27,0,$I27,MAX(0,K$11-1.5-$G27+1),MIN(K$11-0.5-$G27+1,$I27),2,FALSE),VDB($F27,$H27,$I27,K$11-$G27,K$11-$G27+1,INDEX(Factors,MATCH($J27,Methods,0)),INDEX(NoSwitch,MATCH($J27,Methods,0)))))))," - ")</f>
        <v> - </v>
      </c>
      <c r="L27" s="39" t="str">
        <f t="shared" si="21"/>
        <v> - </v>
      </c>
      <c r="M27" s="39" t="str">
        <f t="shared" si="21"/>
        <v> - </v>
      </c>
      <c r="N27" s="39" t="str">
        <f t="shared" si="21"/>
        <v> - </v>
      </c>
      <c r="O27" s="39" t="str">
        <f t="shared" si="21"/>
        <v> - </v>
      </c>
      <c r="P27" s="39" t="str">
        <f t="shared" si="21"/>
        <v> - </v>
      </c>
      <c r="Q27" s="39" t="str">
        <f t="shared" si="21"/>
        <v> - </v>
      </c>
      <c r="R27" s="39" t="str">
        <f t="shared" si="21"/>
        <v> - </v>
      </c>
      <c r="S27" s="39" t="str">
        <f t="shared" si="21"/>
        <v> - </v>
      </c>
      <c r="T27" s="39" t="str">
        <f t="shared" si="21"/>
        <v> - </v>
      </c>
      <c r="U27" s="14"/>
      <c r="W27" s="15"/>
      <c r="X27" s="35">
        <f t="shared" si="6"/>
        <v>16</v>
      </c>
      <c r="Y27" s="18" t="str">
        <f t="shared" si="7"/>
        <v>N/A</v>
      </c>
      <c r="Z27" s="18">
        <f t="shared" si="3"/>
        <v>0</v>
      </c>
      <c r="AA27" s="17"/>
    </row>
    <row r="28" spans="2:27" ht="15" customHeight="1">
      <c r="B28" s="10"/>
      <c r="C28" s="38">
        <f t="shared" si="4"/>
        <v>17</v>
      </c>
      <c r="D28" s="110"/>
      <c r="E28" s="111"/>
      <c r="F28" s="103"/>
      <c r="G28" s="104"/>
      <c r="H28" s="103"/>
      <c r="I28" s="105"/>
      <c r="J28" s="106"/>
      <c r="K28" s="39" t="str">
        <f aca="true" t="shared" si="22" ref="K28:T28">IF(OR(AND(K$11&gt;=$G28,K$11&lt;=$I28+$G28-1,J28&lt;&gt;"MACRS"),AND($J28="MACRS",K$11&gt;=$G28,K$11&lt;=$I28+$G28)),IF(OR($Z28=1,$I28="",ISERROR(MATCH($J28,Methods,0))),"N/A",IF($J28="SL",SLN($F28,$H28,$I28),IF($J28="SYOD",SYD($F28,$H28,$I28,K$11-$G28+1),IF($J28="MACRS",VDB($F28,0,$I28,MAX(0,K$11-1.5-$G28+1),MIN(K$11-0.5-$G28+1,$I28),2,FALSE),VDB($F28,$H28,$I28,K$11-$G28,K$11-$G28+1,INDEX(Factors,MATCH($J28,Methods,0)),INDEX(NoSwitch,MATCH($J28,Methods,0)))))))," - ")</f>
        <v> - </v>
      </c>
      <c r="L28" s="39" t="str">
        <f t="shared" si="22"/>
        <v> - </v>
      </c>
      <c r="M28" s="39" t="str">
        <f t="shared" si="22"/>
        <v> - </v>
      </c>
      <c r="N28" s="39" t="str">
        <f t="shared" si="22"/>
        <v> - </v>
      </c>
      <c r="O28" s="39" t="str">
        <f t="shared" si="22"/>
        <v> - </v>
      </c>
      <c r="P28" s="39" t="str">
        <f t="shared" si="22"/>
        <v> - </v>
      </c>
      <c r="Q28" s="39" t="str">
        <f t="shared" si="22"/>
        <v> - </v>
      </c>
      <c r="R28" s="39" t="str">
        <f t="shared" si="22"/>
        <v> - </v>
      </c>
      <c r="S28" s="39" t="str">
        <f t="shared" si="22"/>
        <v> - </v>
      </c>
      <c r="T28" s="39" t="str">
        <f t="shared" si="22"/>
        <v> - </v>
      </c>
      <c r="U28" s="14"/>
      <c r="W28" s="15"/>
      <c r="X28" s="35">
        <f t="shared" si="6"/>
        <v>17</v>
      </c>
      <c r="Y28" s="18" t="str">
        <f t="shared" si="7"/>
        <v>N/A</v>
      </c>
      <c r="Z28" s="18">
        <f t="shared" si="3"/>
        <v>0</v>
      </c>
      <c r="AA28" s="17"/>
    </row>
    <row r="29" spans="2:27" ht="15" customHeight="1">
      <c r="B29" s="10"/>
      <c r="C29" s="38">
        <f t="shared" si="4"/>
        <v>18</v>
      </c>
      <c r="D29" s="110"/>
      <c r="E29" s="111"/>
      <c r="F29" s="103"/>
      <c r="G29" s="104"/>
      <c r="H29" s="103"/>
      <c r="I29" s="105"/>
      <c r="J29" s="106"/>
      <c r="K29" s="39" t="str">
        <f aca="true" t="shared" si="23" ref="K29:T29">IF(OR(AND(K$11&gt;=$G29,K$11&lt;=$I29+$G29-1,J29&lt;&gt;"MACRS"),AND($J29="MACRS",K$11&gt;=$G29,K$11&lt;=$I29+$G29)),IF(OR($Z29=1,$I29="",ISERROR(MATCH($J29,Methods,0))),"N/A",IF($J29="SL",SLN($F29,$H29,$I29),IF($J29="SYOD",SYD($F29,$H29,$I29,K$11-$G29+1),IF($J29="MACRS",VDB($F29,0,$I29,MAX(0,K$11-1.5-$G29+1),MIN(K$11-0.5-$G29+1,$I29),2,FALSE),VDB($F29,$H29,$I29,K$11-$G29,K$11-$G29+1,INDEX(Factors,MATCH($J29,Methods,0)),INDEX(NoSwitch,MATCH($J29,Methods,0)))))))," - ")</f>
        <v> - </v>
      </c>
      <c r="L29" s="39" t="str">
        <f t="shared" si="23"/>
        <v> - </v>
      </c>
      <c r="M29" s="39" t="str">
        <f t="shared" si="23"/>
        <v> - </v>
      </c>
      <c r="N29" s="39" t="str">
        <f t="shared" si="23"/>
        <v> - </v>
      </c>
      <c r="O29" s="39" t="str">
        <f t="shared" si="23"/>
        <v> - </v>
      </c>
      <c r="P29" s="39" t="str">
        <f t="shared" si="23"/>
        <v> - </v>
      </c>
      <c r="Q29" s="39" t="str">
        <f t="shared" si="23"/>
        <v> - </v>
      </c>
      <c r="R29" s="39" t="str">
        <f t="shared" si="23"/>
        <v> - </v>
      </c>
      <c r="S29" s="39" t="str">
        <f t="shared" si="23"/>
        <v> - </v>
      </c>
      <c r="T29" s="39" t="str">
        <f t="shared" si="23"/>
        <v> - </v>
      </c>
      <c r="U29" s="14"/>
      <c r="W29" s="15"/>
      <c r="X29" s="35">
        <f t="shared" si="6"/>
        <v>18</v>
      </c>
      <c r="Y29" s="18" t="str">
        <f t="shared" si="7"/>
        <v>N/A</v>
      </c>
      <c r="Z29" s="18">
        <f t="shared" si="3"/>
        <v>0</v>
      </c>
      <c r="AA29" s="17"/>
    </row>
    <row r="30" spans="2:27" ht="15" customHeight="1">
      <c r="B30" s="10"/>
      <c r="C30" s="38">
        <f t="shared" si="4"/>
        <v>19</v>
      </c>
      <c r="D30" s="110"/>
      <c r="E30" s="111"/>
      <c r="F30" s="103"/>
      <c r="G30" s="104"/>
      <c r="H30" s="103"/>
      <c r="I30" s="105"/>
      <c r="J30" s="106"/>
      <c r="K30" s="39" t="str">
        <f aca="true" t="shared" si="24" ref="K30:T30">IF(OR(AND(K$11&gt;=$G30,K$11&lt;=$I30+$G30-1,J30&lt;&gt;"MACRS"),AND($J30="MACRS",K$11&gt;=$G30,K$11&lt;=$I30+$G30)),IF(OR($Z30=1,$I30="",ISERROR(MATCH($J30,Methods,0))),"N/A",IF($J30="SL",SLN($F30,$H30,$I30),IF($J30="SYOD",SYD($F30,$H30,$I30,K$11-$G30+1),IF($J30="MACRS",VDB($F30,0,$I30,MAX(0,K$11-1.5-$G30+1),MIN(K$11-0.5-$G30+1,$I30),2,FALSE),VDB($F30,$H30,$I30,K$11-$G30,K$11-$G30+1,INDEX(Factors,MATCH($J30,Methods,0)),INDEX(NoSwitch,MATCH($J30,Methods,0)))))))," - ")</f>
        <v> - </v>
      </c>
      <c r="L30" s="39" t="str">
        <f t="shared" si="24"/>
        <v> - </v>
      </c>
      <c r="M30" s="39" t="str">
        <f t="shared" si="24"/>
        <v> - </v>
      </c>
      <c r="N30" s="39" t="str">
        <f t="shared" si="24"/>
        <v> - </v>
      </c>
      <c r="O30" s="39" t="str">
        <f t="shared" si="24"/>
        <v> - </v>
      </c>
      <c r="P30" s="39" t="str">
        <f t="shared" si="24"/>
        <v> - </v>
      </c>
      <c r="Q30" s="39" t="str">
        <f t="shared" si="24"/>
        <v> - </v>
      </c>
      <c r="R30" s="39" t="str">
        <f t="shared" si="24"/>
        <v> - </v>
      </c>
      <c r="S30" s="39" t="str">
        <f t="shared" si="24"/>
        <v> - </v>
      </c>
      <c r="T30" s="39" t="str">
        <f t="shared" si="24"/>
        <v> - </v>
      </c>
      <c r="U30" s="14"/>
      <c r="W30" s="15"/>
      <c r="X30" s="35">
        <f t="shared" si="6"/>
        <v>19</v>
      </c>
      <c r="Y30" s="18" t="str">
        <f t="shared" si="7"/>
        <v>N/A</v>
      </c>
      <c r="Z30" s="18">
        <f t="shared" si="3"/>
        <v>0</v>
      </c>
      <c r="AA30" s="17"/>
    </row>
    <row r="31" spans="2:27" ht="15" customHeight="1">
      <c r="B31" s="10"/>
      <c r="C31" s="38">
        <f t="shared" si="4"/>
        <v>20</v>
      </c>
      <c r="D31" s="110"/>
      <c r="E31" s="111"/>
      <c r="F31" s="103"/>
      <c r="G31" s="104"/>
      <c r="H31" s="103"/>
      <c r="I31" s="105"/>
      <c r="J31" s="106"/>
      <c r="K31" s="39" t="str">
        <f aca="true" t="shared" si="25" ref="K31:T31">IF(OR(AND(K$11&gt;=$G31,K$11&lt;=$I31+$G31-1,J31&lt;&gt;"MACRS"),AND($J31="MACRS",K$11&gt;=$G31,K$11&lt;=$I31+$G31)),IF(OR($Z31=1,$I31="",ISERROR(MATCH($J31,Methods,0))),"N/A",IF($J31="SL",SLN($F31,$H31,$I31),IF($J31="SYOD",SYD($F31,$H31,$I31,K$11-$G31+1),IF($J31="MACRS",VDB($F31,0,$I31,MAX(0,K$11-1.5-$G31+1),MIN(K$11-0.5-$G31+1,$I31),2,FALSE),VDB($F31,$H31,$I31,K$11-$G31,K$11-$G31+1,INDEX(Factors,MATCH($J31,Methods,0)),INDEX(NoSwitch,MATCH($J31,Methods,0)))))))," - ")</f>
        <v> - </v>
      </c>
      <c r="L31" s="39" t="str">
        <f t="shared" si="25"/>
        <v> - </v>
      </c>
      <c r="M31" s="39" t="str">
        <f t="shared" si="25"/>
        <v> - </v>
      </c>
      <c r="N31" s="39" t="str">
        <f t="shared" si="25"/>
        <v> - </v>
      </c>
      <c r="O31" s="39" t="str">
        <f t="shared" si="25"/>
        <v> - </v>
      </c>
      <c r="P31" s="39" t="str">
        <f t="shared" si="25"/>
        <v> - </v>
      </c>
      <c r="Q31" s="39" t="str">
        <f t="shared" si="25"/>
        <v> - </v>
      </c>
      <c r="R31" s="39" t="str">
        <f t="shared" si="25"/>
        <v> - </v>
      </c>
      <c r="S31" s="39" t="str">
        <f t="shared" si="25"/>
        <v> - </v>
      </c>
      <c r="T31" s="39" t="str">
        <f t="shared" si="25"/>
        <v> - </v>
      </c>
      <c r="U31" s="14"/>
      <c r="W31" s="15"/>
      <c r="X31" s="35">
        <f t="shared" si="6"/>
        <v>20</v>
      </c>
      <c r="Y31" s="18" t="str">
        <f t="shared" si="7"/>
        <v>N/A</v>
      </c>
      <c r="Z31" s="18">
        <f t="shared" si="3"/>
        <v>0</v>
      </c>
      <c r="AA31" s="17"/>
    </row>
    <row r="32" spans="2:27" ht="15" customHeight="1">
      <c r="B32" s="10"/>
      <c r="C32" s="38">
        <f t="shared" si="4"/>
        <v>21</v>
      </c>
      <c r="D32" s="110"/>
      <c r="E32" s="111"/>
      <c r="F32" s="103"/>
      <c r="G32" s="104"/>
      <c r="H32" s="103"/>
      <c r="I32" s="105"/>
      <c r="J32" s="106"/>
      <c r="K32" s="39" t="str">
        <f aca="true" t="shared" si="26" ref="K32:T32">IF(OR(AND(K$11&gt;=$G32,K$11&lt;=$I32+$G32-1,J32&lt;&gt;"MACRS"),AND($J32="MACRS",K$11&gt;=$G32,K$11&lt;=$I32+$G32)),IF(OR($Z32=1,$I32="",ISERROR(MATCH($J32,Methods,0))),"N/A",IF($J32="SL",SLN($F32,$H32,$I32),IF($J32="SYOD",SYD($F32,$H32,$I32,K$11-$G32+1),IF($J32="MACRS",VDB($F32,0,$I32,MAX(0,K$11-1.5-$G32+1),MIN(K$11-0.5-$G32+1,$I32),2,FALSE),VDB($F32,$H32,$I32,K$11-$G32,K$11-$G32+1,INDEX(Factors,MATCH($J32,Methods,0)),INDEX(NoSwitch,MATCH($J32,Methods,0)))))))," - ")</f>
        <v> - </v>
      </c>
      <c r="L32" s="39" t="str">
        <f t="shared" si="26"/>
        <v> - </v>
      </c>
      <c r="M32" s="39" t="str">
        <f t="shared" si="26"/>
        <v> - </v>
      </c>
      <c r="N32" s="39" t="str">
        <f t="shared" si="26"/>
        <v> - </v>
      </c>
      <c r="O32" s="39" t="str">
        <f t="shared" si="26"/>
        <v> - </v>
      </c>
      <c r="P32" s="39" t="str">
        <f t="shared" si="26"/>
        <v> - </v>
      </c>
      <c r="Q32" s="39" t="str">
        <f t="shared" si="26"/>
        <v> - </v>
      </c>
      <c r="R32" s="39" t="str">
        <f t="shared" si="26"/>
        <v> - </v>
      </c>
      <c r="S32" s="39" t="str">
        <f t="shared" si="26"/>
        <v> - </v>
      </c>
      <c r="T32" s="39" t="str">
        <f t="shared" si="26"/>
        <v> - </v>
      </c>
      <c r="U32" s="14"/>
      <c r="W32" s="15"/>
      <c r="X32" s="35">
        <f t="shared" si="6"/>
        <v>21</v>
      </c>
      <c r="Y32" s="18" t="str">
        <f t="shared" si="7"/>
        <v>N/A</v>
      </c>
      <c r="Z32" s="18">
        <f t="shared" si="3"/>
        <v>0</v>
      </c>
      <c r="AA32" s="17"/>
    </row>
    <row r="33" spans="2:27" ht="15" customHeight="1">
      <c r="B33" s="10"/>
      <c r="C33" s="38">
        <f t="shared" si="4"/>
        <v>22</v>
      </c>
      <c r="D33" s="110"/>
      <c r="E33" s="111"/>
      <c r="F33" s="103"/>
      <c r="G33" s="104"/>
      <c r="H33" s="103"/>
      <c r="I33" s="105"/>
      <c r="J33" s="106"/>
      <c r="K33" s="39" t="str">
        <f aca="true" t="shared" si="27" ref="K33:T33">IF(OR(AND(K$11&gt;=$G33,K$11&lt;=$I33+$G33-1,J33&lt;&gt;"MACRS"),AND($J33="MACRS",K$11&gt;=$G33,K$11&lt;=$I33+$G33)),IF(OR($Z33=1,$I33="",ISERROR(MATCH($J33,Methods,0))),"N/A",IF($J33="SL",SLN($F33,$H33,$I33),IF($J33="SYOD",SYD($F33,$H33,$I33,K$11-$G33+1),IF($J33="MACRS",VDB($F33,0,$I33,MAX(0,K$11-1.5-$G33+1),MIN(K$11-0.5-$G33+1,$I33),2,FALSE),VDB($F33,$H33,$I33,K$11-$G33,K$11-$G33+1,INDEX(Factors,MATCH($J33,Methods,0)),INDEX(NoSwitch,MATCH($J33,Methods,0)))))))," - ")</f>
        <v> - </v>
      </c>
      <c r="L33" s="39" t="str">
        <f t="shared" si="27"/>
        <v> - </v>
      </c>
      <c r="M33" s="39" t="str">
        <f t="shared" si="27"/>
        <v> - </v>
      </c>
      <c r="N33" s="39" t="str">
        <f t="shared" si="27"/>
        <v> - </v>
      </c>
      <c r="O33" s="39" t="str">
        <f t="shared" si="27"/>
        <v> - </v>
      </c>
      <c r="P33" s="39" t="str">
        <f t="shared" si="27"/>
        <v> - </v>
      </c>
      <c r="Q33" s="39" t="str">
        <f t="shared" si="27"/>
        <v> - </v>
      </c>
      <c r="R33" s="39" t="str">
        <f t="shared" si="27"/>
        <v> - </v>
      </c>
      <c r="S33" s="39" t="str">
        <f t="shared" si="27"/>
        <v> - </v>
      </c>
      <c r="T33" s="39" t="str">
        <f t="shared" si="27"/>
        <v> - </v>
      </c>
      <c r="U33" s="14"/>
      <c r="W33" s="15"/>
      <c r="X33" s="35">
        <f t="shared" si="6"/>
        <v>22</v>
      </c>
      <c r="Y33" s="18" t="str">
        <f t="shared" si="7"/>
        <v>N/A</v>
      </c>
      <c r="Z33" s="18">
        <f t="shared" si="3"/>
        <v>0</v>
      </c>
      <c r="AA33" s="17"/>
    </row>
    <row r="34" spans="2:27" ht="15" customHeight="1">
      <c r="B34" s="10"/>
      <c r="C34" s="38">
        <f t="shared" si="4"/>
        <v>23</v>
      </c>
      <c r="D34" s="110"/>
      <c r="E34" s="111"/>
      <c r="F34" s="103"/>
      <c r="G34" s="104"/>
      <c r="H34" s="103"/>
      <c r="I34" s="105"/>
      <c r="J34" s="106"/>
      <c r="K34" s="39" t="str">
        <f aca="true" t="shared" si="28" ref="K34:T34">IF(OR(AND(K$11&gt;=$G34,K$11&lt;=$I34+$G34-1,J34&lt;&gt;"MACRS"),AND($J34="MACRS",K$11&gt;=$G34,K$11&lt;=$I34+$G34)),IF(OR($Z34=1,$I34="",ISERROR(MATCH($J34,Methods,0))),"N/A",IF($J34="SL",SLN($F34,$H34,$I34),IF($J34="SYOD",SYD($F34,$H34,$I34,K$11-$G34+1),IF($J34="MACRS",VDB($F34,0,$I34,MAX(0,K$11-1.5-$G34+1),MIN(K$11-0.5-$G34+1,$I34),2,FALSE),VDB($F34,$H34,$I34,K$11-$G34,K$11-$G34+1,INDEX(Factors,MATCH($J34,Methods,0)),INDEX(NoSwitch,MATCH($J34,Methods,0)))))))," - ")</f>
        <v> - </v>
      </c>
      <c r="L34" s="39" t="str">
        <f t="shared" si="28"/>
        <v> - </v>
      </c>
      <c r="M34" s="39" t="str">
        <f t="shared" si="28"/>
        <v> - </v>
      </c>
      <c r="N34" s="39" t="str">
        <f t="shared" si="28"/>
        <v> - </v>
      </c>
      <c r="O34" s="39" t="str">
        <f t="shared" si="28"/>
        <v> - </v>
      </c>
      <c r="P34" s="39" t="str">
        <f t="shared" si="28"/>
        <v> - </v>
      </c>
      <c r="Q34" s="39" t="str">
        <f t="shared" si="28"/>
        <v> - </v>
      </c>
      <c r="R34" s="39" t="str">
        <f t="shared" si="28"/>
        <v> - </v>
      </c>
      <c r="S34" s="39" t="str">
        <f t="shared" si="28"/>
        <v> - </v>
      </c>
      <c r="T34" s="39" t="str">
        <f t="shared" si="28"/>
        <v> - </v>
      </c>
      <c r="U34" s="14"/>
      <c r="W34" s="15"/>
      <c r="X34" s="35">
        <f t="shared" si="6"/>
        <v>23</v>
      </c>
      <c r="Y34" s="18" t="str">
        <f t="shared" si="7"/>
        <v>N/A</v>
      </c>
      <c r="Z34" s="18">
        <f t="shared" si="3"/>
        <v>0</v>
      </c>
      <c r="AA34" s="17"/>
    </row>
    <row r="35" spans="2:27" ht="15" customHeight="1">
      <c r="B35" s="10"/>
      <c r="C35" s="38">
        <f t="shared" si="4"/>
        <v>24</v>
      </c>
      <c r="D35" s="110"/>
      <c r="E35" s="111"/>
      <c r="F35" s="103"/>
      <c r="G35" s="104"/>
      <c r="H35" s="103"/>
      <c r="I35" s="105"/>
      <c r="J35" s="106"/>
      <c r="K35" s="39" t="str">
        <f aca="true" t="shared" si="29" ref="K35:T35">IF(OR(AND(K$11&gt;=$G35,K$11&lt;=$I35+$G35-1,J35&lt;&gt;"MACRS"),AND($J35="MACRS",K$11&gt;=$G35,K$11&lt;=$I35+$G35)),IF(OR($Z35=1,$I35="",ISERROR(MATCH($J35,Methods,0))),"N/A",IF($J35="SL",SLN($F35,$H35,$I35),IF($J35="SYOD",SYD($F35,$H35,$I35,K$11-$G35+1),IF($J35="MACRS",VDB($F35,0,$I35,MAX(0,K$11-1.5-$G35+1),MIN(K$11-0.5-$G35+1,$I35),2,FALSE),VDB($F35,$H35,$I35,K$11-$G35,K$11-$G35+1,INDEX(Factors,MATCH($J35,Methods,0)),INDEX(NoSwitch,MATCH($J35,Methods,0)))))))," - ")</f>
        <v> - </v>
      </c>
      <c r="L35" s="39" t="str">
        <f t="shared" si="29"/>
        <v> - </v>
      </c>
      <c r="M35" s="39" t="str">
        <f t="shared" si="29"/>
        <v> - </v>
      </c>
      <c r="N35" s="39" t="str">
        <f t="shared" si="29"/>
        <v> - </v>
      </c>
      <c r="O35" s="39" t="str">
        <f t="shared" si="29"/>
        <v> - </v>
      </c>
      <c r="P35" s="39" t="str">
        <f t="shared" si="29"/>
        <v> - </v>
      </c>
      <c r="Q35" s="39" t="str">
        <f t="shared" si="29"/>
        <v> - </v>
      </c>
      <c r="R35" s="39" t="str">
        <f t="shared" si="29"/>
        <v> - </v>
      </c>
      <c r="S35" s="39" t="str">
        <f t="shared" si="29"/>
        <v> - </v>
      </c>
      <c r="T35" s="39" t="str">
        <f t="shared" si="29"/>
        <v> - </v>
      </c>
      <c r="U35" s="14"/>
      <c r="W35" s="15"/>
      <c r="X35" s="35">
        <f t="shared" si="6"/>
        <v>24</v>
      </c>
      <c r="Y35" s="18" t="str">
        <f t="shared" si="7"/>
        <v>N/A</v>
      </c>
      <c r="Z35" s="18">
        <f t="shared" si="3"/>
        <v>0</v>
      </c>
      <c r="AA35" s="17"/>
    </row>
    <row r="36" spans="2:27" ht="15" customHeight="1">
      <c r="B36" s="10"/>
      <c r="C36" s="38">
        <f t="shared" si="4"/>
        <v>25</v>
      </c>
      <c r="D36" s="110"/>
      <c r="E36" s="111"/>
      <c r="F36" s="103"/>
      <c r="G36" s="104"/>
      <c r="H36" s="103"/>
      <c r="I36" s="105"/>
      <c r="J36" s="106"/>
      <c r="K36" s="39" t="str">
        <f aca="true" t="shared" si="30" ref="K36:T36">IF(OR(AND(K$11&gt;=$G36,K$11&lt;=$I36+$G36-1,J36&lt;&gt;"MACRS"),AND($J36="MACRS",K$11&gt;=$G36,K$11&lt;=$I36+$G36)),IF(OR($Z36=1,$I36="",ISERROR(MATCH($J36,Methods,0))),"N/A",IF($J36="SL",SLN($F36,$H36,$I36),IF($J36="SYOD",SYD($F36,$H36,$I36,K$11-$G36+1),IF($J36="MACRS",VDB($F36,0,$I36,MAX(0,K$11-1.5-$G36+1),MIN(K$11-0.5-$G36+1,$I36),2,FALSE),VDB($F36,$H36,$I36,K$11-$G36,K$11-$G36+1,INDEX(Factors,MATCH($J36,Methods,0)),INDEX(NoSwitch,MATCH($J36,Methods,0)))))))," - ")</f>
        <v> - </v>
      </c>
      <c r="L36" s="39" t="str">
        <f t="shared" si="30"/>
        <v> - </v>
      </c>
      <c r="M36" s="39" t="str">
        <f t="shared" si="30"/>
        <v> - </v>
      </c>
      <c r="N36" s="39" t="str">
        <f t="shared" si="30"/>
        <v> - </v>
      </c>
      <c r="O36" s="39" t="str">
        <f t="shared" si="30"/>
        <v> - </v>
      </c>
      <c r="P36" s="39" t="str">
        <f t="shared" si="30"/>
        <v> - </v>
      </c>
      <c r="Q36" s="39" t="str">
        <f t="shared" si="30"/>
        <v> - </v>
      </c>
      <c r="R36" s="39" t="str">
        <f t="shared" si="30"/>
        <v> - </v>
      </c>
      <c r="S36" s="39" t="str">
        <f t="shared" si="30"/>
        <v> - </v>
      </c>
      <c r="T36" s="39" t="str">
        <f t="shared" si="30"/>
        <v> - </v>
      </c>
      <c r="U36" s="14"/>
      <c r="W36" s="15"/>
      <c r="X36" s="35">
        <f t="shared" si="6"/>
        <v>25</v>
      </c>
      <c r="Y36" s="18" t="str">
        <f t="shared" si="7"/>
        <v>N/A</v>
      </c>
      <c r="Z36" s="18">
        <f t="shared" si="3"/>
        <v>0</v>
      </c>
      <c r="AA36" s="17"/>
    </row>
    <row r="37" spans="2:27" ht="12" customHeight="1">
      <c r="B37" s="10"/>
      <c r="C37" s="40"/>
      <c r="D37" s="40"/>
      <c r="E37" s="40"/>
      <c r="F37" s="41"/>
      <c r="G37" s="40"/>
      <c r="H37" s="41"/>
      <c r="I37" s="42"/>
      <c r="J37" s="43"/>
      <c r="K37" s="44"/>
      <c r="L37" s="44"/>
      <c r="M37" s="44"/>
      <c r="N37" s="44"/>
      <c r="O37" s="44"/>
      <c r="P37" s="44"/>
      <c r="Q37" s="44"/>
      <c r="R37" s="44"/>
      <c r="S37" s="44"/>
      <c r="T37" s="44"/>
      <c r="U37" s="14"/>
      <c r="W37" s="15"/>
      <c r="X37" s="35">
        <f t="shared" si="6"/>
        <v>26</v>
      </c>
      <c r="Y37" s="18" t="str">
        <f t="shared" si="7"/>
        <v>N/A</v>
      </c>
      <c r="Z37" s="18" t="s">
        <v>6</v>
      </c>
      <c r="AA37" s="17"/>
    </row>
    <row r="38" spans="2:27" ht="12" customHeight="1">
      <c r="B38" s="10"/>
      <c r="C38" s="13"/>
      <c r="D38" s="13"/>
      <c r="E38" s="13"/>
      <c r="F38" s="12"/>
      <c r="G38" s="13"/>
      <c r="H38" s="12"/>
      <c r="I38" s="23"/>
      <c r="J38" s="45"/>
      <c r="K38" s="46"/>
      <c r="L38" s="46"/>
      <c r="M38" s="46"/>
      <c r="N38" s="46"/>
      <c r="O38" s="46"/>
      <c r="P38" s="46"/>
      <c r="Q38" s="46"/>
      <c r="R38" s="46"/>
      <c r="S38" s="46"/>
      <c r="T38" s="46"/>
      <c r="U38" s="14"/>
      <c r="W38" s="15"/>
      <c r="X38" s="35">
        <f t="shared" si="6"/>
        <v>27</v>
      </c>
      <c r="Y38" s="18" t="str">
        <f t="shared" si="7"/>
        <v>N/A</v>
      </c>
      <c r="Z38" s="18" t="s">
        <v>6</v>
      </c>
      <c r="AA38" s="17"/>
    </row>
    <row r="39" spans="2:27" ht="12" customHeight="1">
      <c r="B39" s="10"/>
      <c r="C39" s="13"/>
      <c r="D39" s="13"/>
      <c r="E39" s="13"/>
      <c r="F39" s="12"/>
      <c r="G39" s="13"/>
      <c r="H39" s="12"/>
      <c r="I39" s="23"/>
      <c r="J39" s="47" t="s">
        <v>14</v>
      </c>
      <c r="K39" s="48" t="str">
        <f aca="true" t="shared" si="31" ref="K39:T39">K11</f>
        <v>N/A</v>
      </c>
      <c r="L39" s="48" t="str">
        <f t="shared" si="31"/>
        <v>N/A</v>
      </c>
      <c r="M39" s="48" t="str">
        <f t="shared" si="31"/>
        <v>N/A</v>
      </c>
      <c r="N39" s="48" t="str">
        <f t="shared" si="31"/>
        <v>N/A</v>
      </c>
      <c r="O39" s="48" t="str">
        <f t="shared" si="31"/>
        <v>N/A</v>
      </c>
      <c r="P39" s="48" t="str">
        <f t="shared" si="31"/>
        <v>N/A</v>
      </c>
      <c r="Q39" s="48" t="str">
        <f t="shared" si="31"/>
        <v>N/A</v>
      </c>
      <c r="R39" s="48" t="str">
        <f t="shared" si="31"/>
        <v>N/A</v>
      </c>
      <c r="S39" s="48" t="str">
        <f t="shared" si="31"/>
        <v>N/A</v>
      </c>
      <c r="T39" s="48" t="str">
        <f t="shared" si="31"/>
        <v>N/A</v>
      </c>
      <c r="U39" s="14"/>
      <c r="W39" s="15"/>
      <c r="X39" s="35">
        <f t="shared" si="6"/>
        <v>28</v>
      </c>
      <c r="Y39" s="18" t="str">
        <f t="shared" si="7"/>
        <v>N/A</v>
      </c>
      <c r="Z39" s="18" t="s">
        <v>6</v>
      </c>
      <c r="AA39" s="17"/>
    </row>
    <row r="40" spans="2:27" ht="12" customHeight="1">
      <c r="B40" s="10"/>
      <c r="C40" s="13"/>
      <c r="D40" s="13"/>
      <c r="E40" s="13"/>
      <c r="F40" s="12"/>
      <c r="G40" s="13"/>
      <c r="H40" s="12"/>
      <c r="I40" s="23"/>
      <c r="J40" s="107">
        <f aca="true" t="shared" si="32" ref="J40:T40">SUM(J41:J47)</f>
        <v>0</v>
      </c>
      <c r="K40" s="107">
        <f t="shared" si="32"/>
        <v>0</v>
      </c>
      <c r="L40" s="107">
        <f t="shared" si="32"/>
        <v>0</v>
      </c>
      <c r="M40" s="107">
        <f t="shared" si="32"/>
        <v>0</v>
      </c>
      <c r="N40" s="107">
        <f t="shared" si="32"/>
        <v>0</v>
      </c>
      <c r="O40" s="107">
        <f t="shared" si="32"/>
        <v>0</v>
      </c>
      <c r="P40" s="107">
        <f t="shared" si="32"/>
        <v>0</v>
      </c>
      <c r="Q40" s="107">
        <f t="shared" si="32"/>
        <v>0</v>
      </c>
      <c r="R40" s="107">
        <f t="shared" si="32"/>
        <v>0</v>
      </c>
      <c r="S40" s="107">
        <f t="shared" si="32"/>
        <v>0</v>
      </c>
      <c r="T40" s="107">
        <f t="shared" si="32"/>
        <v>0</v>
      </c>
      <c r="U40" s="14"/>
      <c r="W40" s="15"/>
      <c r="X40" s="35">
        <f t="shared" si="6"/>
        <v>29</v>
      </c>
      <c r="Y40" s="18" t="str">
        <f t="shared" si="7"/>
        <v>N/A</v>
      </c>
      <c r="Z40" s="18" t="s">
        <v>6</v>
      </c>
      <c r="AA40" s="17"/>
    </row>
    <row r="41" spans="2:27" ht="12" customHeight="1">
      <c r="B41" s="10"/>
      <c r="C41" s="49" t="s">
        <v>21</v>
      </c>
      <c r="D41" s="50"/>
      <c r="E41" s="51" t="s">
        <v>15</v>
      </c>
      <c r="F41" s="52"/>
      <c r="G41" s="53"/>
      <c r="H41" s="52"/>
      <c r="I41" s="54"/>
      <c r="J41" s="55">
        <f aca="true" t="shared" si="33" ref="J41:J47">SUM(K41:T41)</f>
        <v>0</v>
      </c>
      <c r="K41" s="56">
        <f aca="true" t="shared" si="34" ref="K41:T47">SUMIF($J$12:$J$36,$C41,K$12:K$36)</f>
        <v>0</v>
      </c>
      <c r="L41" s="56">
        <f t="shared" si="34"/>
        <v>0</v>
      </c>
      <c r="M41" s="56">
        <f t="shared" si="34"/>
        <v>0</v>
      </c>
      <c r="N41" s="56">
        <f t="shared" si="34"/>
        <v>0</v>
      </c>
      <c r="O41" s="56">
        <f t="shared" si="34"/>
        <v>0</v>
      </c>
      <c r="P41" s="56">
        <f t="shared" si="34"/>
        <v>0</v>
      </c>
      <c r="Q41" s="56">
        <f t="shared" si="34"/>
        <v>0</v>
      </c>
      <c r="R41" s="56">
        <f t="shared" si="34"/>
        <v>0</v>
      </c>
      <c r="S41" s="56">
        <f t="shared" si="34"/>
        <v>0</v>
      </c>
      <c r="T41" s="56">
        <f t="shared" si="34"/>
        <v>0</v>
      </c>
      <c r="U41" s="14"/>
      <c r="W41" s="15"/>
      <c r="X41" s="35">
        <f t="shared" si="6"/>
        <v>30</v>
      </c>
      <c r="Y41" s="18" t="str">
        <f t="shared" si="7"/>
        <v>N/A</v>
      </c>
      <c r="Z41" s="18" t="s">
        <v>6</v>
      </c>
      <c r="AA41" s="17"/>
    </row>
    <row r="42" spans="2:27" ht="12" customHeight="1">
      <c r="B42" s="10"/>
      <c r="C42" s="57" t="s">
        <v>22</v>
      </c>
      <c r="D42" s="58"/>
      <c r="E42" s="59" t="s">
        <v>16</v>
      </c>
      <c r="F42" s="60"/>
      <c r="G42" s="61"/>
      <c r="H42" s="60"/>
      <c r="I42" s="62"/>
      <c r="J42" s="55">
        <f t="shared" si="33"/>
        <v>0</v>
      </c>
      <c r="K42" s="56">
        <f t="shared" si="34"/>
        <v>0</v>
      </c>
      <c r="L42" s="56">
        <f t="shared" si="34"/>
        <v>0</v>
      </c>
      <c r="M42" s="56">
        <f t="shared" si="34"/>
        <v>0</v>
      </c>
      <c r="N42" s="56">
        <f t="shared" si="34"/>
        <v>0</v>
      </c>
      <c r="O42" s="56">
        <f t="shared" si="34"/>
        <v>0</v>
      </c>
      <c r="P42" s="56">
        <f t="shared" si="34"/>
        <v>0</v>
      </c>
      <c r="Q42" s="56">
        <f t="shared" si="34"/>
        <v>0</v>
      </c>
      <c r="R42" s="56">
        <f t="shared" si="34"/>
        <v>0</v>
      </c>
      <c r="S42" s="56">
        <f t="shared" si="34"/>
        <v>0</v>
      </c>
      <c r="T42" s="56">
        <f t="shared" si="34"/>
        <v>0</v>
      </c>
      <c r="U42" s="14"/>
      <c r="W42" s="15"/>
      <c r="X42" s="35">
        <f t="shared" si="6"/>
        <v>31</v>
      </c>
      <c r="Y42" s="18" t="str">
        <f t="shared" si="7"/>
        <v>N/A</v>
      </c>
      <c r="Z42" s="18" t="s">
        <v>6</v>
      </c>
      <c r="AA42" s="17"/>
    </row>
    <row r="43" spans="2:27" ht="12" customHeight="1">
      <c r="B43" s="10"/>
      <c r="C43" s="57" t="s">
        <v>23</v>
      </c>
      <c r="D43" s="58"/>
      <c r="E43" s="59" t="s">
        <v>17</v>
      </c>
      <c r="F43" s="60"/>
      <c r="G43" s="61"/>
      <c r="H43" s="60"/>
      <c r="I43" s="62"/>
      <c r="J43" s="55">
        <f t="shared" si="33"/>
        <v>0</v>
      </c>
      <c r="K43" s="56">
        <f t="shared" si="34"/>
        <v>0</v>
      </c>
      <c r="L43" s="56">
        <f t="shared" si="34"/>
        <v>0</v>
      </c>
      <c r="M43" s="56">
        <f t="shared" si="34"/>
        <v>0</v>
      </c>
      <c r="N43" s="56">
        <f t="shared" si="34"/>
        <v>0</v>
      </c>
      <c r="O43" s="56">
        <f t="shared" si="34"/>
        <v>0</v>
      </c>
      <c r="P43" s="56">
        <f t="shared" si="34"/>
        <v>0</v>
      </c>
      <c r="Q43" s="56">
        <f t="shared" si="34"/>
        <v>0</v>
      </c>
      <c r="R43" s="56">
        <f t="shared" si="34"/>
        <v>0</v>
      </c>
      <c r="S43" s="56">
        <f t="shared" si="34"/>
        <v>0</v>
      </c>
      <c r="T43" s="56">
        <f t="shared" si="34"/>
        <v>0</v>
      </c>
      <c r="U43" s="14"/>
      <c r="W43" s="15"/>
      <c r="X43" s="35">
        <f t="shared" si="6"/>
        <v>32</v>
      </c>
      <c r="Y43" s="18" t="str">
        <f t="shared" si="7"/>
        <v>N/A</v>
      </c>
      <c r="Z43" s="18" t="s">
        <v>6</v>
      </c>
      <c r="AA43" s="17"/>
    </row>
    <row r="44" spans="2:27" ht="12" customHeight="1">
      <c r="B44" s="10"/>
      <c r="C44" s="57" t="s">
        <v>24</v>
      </c>
      <c r="D44" s="58"/>
      <c r="E44" s="59" t="s">
        <v>44</v>
      </c>
      <c r="F44" s="60"/>
      <c r="G44" s="61"/>
      <c r="H44" s="60"/>
      <c r="I44" s="62"/>
      <c r="J44" s="55">
        <f t="shared" si="33"/>
        <v>0</v>
      </c>
      <c r="K44" s="56">
        <f t="shared" si="34"/>
        <v>0</v>
      </c>
      <c r="L44" s="56">
        <f t="shared" si="34"/>
        <v>0</v>
      </c>
      <c r="M44" s="56">
        <f t="shared" si="34"/>
        <v>0</v>
      </c>
      <c r="N44" s="56">
        <f t="shared" si="34"/>
        <v>0</v>
      </c>
      <c r="O44" s="56">
        <f t="shared" si="34"/>
        <v>0</v>
      </c>
      <c r="P44" s="56">
        <f t="shared" si="34"/>
        <v>0</v>
      </c>
      <c r="Q44" s="56">
        <f t="shared" si="34"/>
        <v>0</v>
      </c>
      <c r="R44" s="56">
        <f t="shared" si="34"/>
        <v>0</v>
      </c>
      <c r="S44" s="56">
        <f t="shared" si="34"/>
        <v>0</v>
      </c>
      <c r="T44" s="56">
        <f t="shared" si="34"/>
        <v>0</v>
      </c>
      <c r="U44" s="14"/>
      <c r="W44" s="15"/>
      <c r="X44" s="35">
        <f t="shared" si="6"/>
        <v>33</v>
      </c>
      <c r="Y44" s="18" t="str">
        <f t="shared" si="7"/>
        <v>N/A</v>
      </c>
      <c r="Z44" s="18" t="s">
        <v>6</v>
      </c>
      <c r="AA44" s="17"/>
    </row>
    <row r="45" spans="2:27" ht="12" customHeight="1">
      <c r="B45" s="10"/>
      <c r="C45" s="57" t="s">
        <v>25</v>
      </c>
      <c r="D45" s="58"/>
      <c r="E45" s="59" t="s">
        <v>18</v>
      </c>
      <c r="F45" s="60"/>
      <c r="G45" s="61"/>
      <c r="H45" s="60"/>
      <c r="I45" s="62"/>
      <c r="J45" s="55">
        <f t="shared" si="33"/>
        <v>0</v>
      </c>
      <c r="K45" s="56">
        <f t="shared" si="34"/>
        <v>0</v>
      </c>
      <c r="L45" s="56">
        <f t="shared" si="34"/>
        <v>0</v>
      </c>
      <c r="M45" s="56">
        <f t="shared" si="34"/>
        <v>0</v>
      </c>
      <c r="N45" s="56">
        <f t="shared" si="34"/>
        <v>0</v>
      </c>
      <c r="O45" s="56">
        <f t="shared" si="34"/>
        <v>0</v>
      </c>
      <c r="P45" s="56">
        <f t="shared" si="34"/>
        <v>0</v>
      </c>
      <c r="Q45" s="56">
        <f t="shared" si="34"/>
        <v>0</v>
      </c>
      <c r="R45" s="56">
        <f t="shared" si="34"/>
        <v>0</v>
      </c>
      <c r="S45" s="56">
        <f t="shared" si="34"/>
        <v>0</v>
      </c>
      <c r="T45" s="56">
        <f t="shared" si="34"/>
        <v>0</v>
      </c>
      <c r="U45" s="14"/>
      <c r="W45" s="15"/>
      <c r="X45" s="35">
        <f t="shared" si="6"/>
        <v>34</v>
      </c>
      <c r="Y45" s="18" t="str">
        <f t="shared" si="7"/>
        <v>N/A</v>
      </c>
      <c r="Z45" s="18" t="s">
        <v>6</v>
      </c>
      <c r="AA45" s="17"/>
    </row>
    <row r="46" spans="2:27" ht="12" customHeight="1">
      <c r="B46" s="10"/>
      <c r="C46" s="57" t="s">
        <v>26</v>
      </c>
      <c r="D46" s="58"/>
      <c r="E46" s="59" t="s">
        <v>45</v>
      </c>
      <c r="F46" s="60"/>
      <c r="G46" s="61"/>
      <c r="H46" s="60"/>
      <c r="I46" s="62"/>
      <c r="J46" s="55">
        <f t="shared" si="33"/>
        <v>0</v>
      </c>
      <c r="K46" s="56">
        <f t="shared" si="34"/>
        <v>0</v>
      </c>
      <c r="L46" s="56">
        <f t="shared" si="34"/>
        <v>0</v>
      </c>
      <c r="M46" s="56">
        <f t="shared" si="34"/>
        <v>0</v>
      </c>
      <c r="N46" s="56">
        <f t="shared" si="34"/>
        <v>0</v>
      </c>
      <c r="O46" s="56">
        <f t="shared" si="34"/>
        <v>0</v>
      </c>
      <c r="P46" s="56">
        <f t="shared" si="34"/>
        <v>0</v>
      </c>
      <c r="Q46" s="56">
        <f t="shared" si="34"/>
        <v>0</v>
      </c>
      <c r="R46" s="56">
        <f t="shared" si="34"/>
        <v>0</v>
      </c>
      <c r="S46" s="56">
        <f t="shared" si="34"/>
        <v>0</v>
      </c>
      <c r="T46" s="56">
        <f t="shared" si="34"/>
        <v>0</v>
      </c>
      <c r="U46" s="14"/>
      <c r="W46" s="15"/>
      <c r="X46" s="35">
        <f t="shared" si="6"/>
        <v>35</v>
      </c>
      <c r="Y46" s="18" t="str">
        <f t="shared" si="7"/>
        <v>N/A</v>
      </c>
      <c r="Z46" s="18" t="s">
        <v>6</v>
      </c>
      <c r="AA46" s="17"/>
    </row>
    <row r="47" spans="2:27" ht="12" customHeight="1">
      <c r="B47" s="10"/>
      <c r="C47" s="63" t="s">
        <v>27</v>
      </c>
      <c r="D47" s="64"/>
      <c r="E47" s="65" t="s">
        <v>19</v>
      </c>
      <c r="F47" s="66"/>
      <c r="G47" s="67"/>
      <c r="H47" s="66"/>
      <c r="I47" s="68"/>
      <c r="J47" s="55">
        <f t="shared" si="33"/>
        <v>0</v>
      </c>
      <c r="K47" s="56">
        <f t="shared" si="34"/>
        <v>0</v>
      </c>
      <c r="L47" s="56">
        <f t="shared" si="34"/>
        <v>0</v>
      </c>
      <c r="M47" s="56">
        <f t="shared" si="34"/>
        <v>0</v>
      </c>
      <c r="N47" s="56">
        <f t="shared" si="34"/>
        <v>0</v>
      </c>
      <c r="O47" s="56">
        <f t="shared" si="34"/>
        <v>0</v>
      </c>
      <c r="P47" s="56">
        <f t="shared" si="34"/>
        <v>0</v>
      </c>
      <c r="Q47" s="56">
        <f t="shared" si="34"/>
        <v>0</v>
      </c>
      <c r="R47" s="56">
        <f t="shared" si="34"/>
        <v>0</v>
      </c>
      <c r="S47" s="56">
        <f t="shared" si="34"/>
        <v>0</v>
      </c>
      <c r="T47" s="56">
        <f t="shared" si="34"/>
        <v>0</v>
      </c>
      <c r="U47" s="14"/>
      <c r="W47" s="15"/>
      <c r="X47" s="35">
        <f t="shared" si="6"/>
        <v>36</v>
      </c>
      <c r="Y47" s="18" t="str">
        <f t="shared" si="7"/>
        <v>N/A</v>
      </c>
      <c r="Z47" s="18" t="s">
        <v>6</v>
      </c>
      <c r="AA47" s="17"/>
    </row>
    <row r="48" spans="2:27" ht="15" customHeight="1">
      <c r="B48" s="10"/>
      <c r="C48" s="40"/>
      <c r="D48" s="40"/>
      <c r="E48" s="40"/>
      <c r="F48" s="41"/>
      <c r="G48" s="40"/>
      <c r="H48" s="41"/>
      <c r="I48" s="42"/>
      <c r="J48" s="43"/>
      <c r="K48" s="44"/>
      <c r="L48" s="44"/>
      <c r="M48" s="44"/>
      <c r="N48" s="44"/>
      <c r="O48" s="44"/>
      <c r="P48" s="44"/>
      <c r="Q48" s="44"/>
      <c r="R48" s="44"/>
      <c r="S48" s="44"/>
      <c r="T48" s="44"/>
      <c r="U48" s="14"/>
      <c r="W48" s="15"/>
      <c r="X48" s="35">
        <f t="shared" si="6"/>
        <v>37</v>
      </c>
      <c r="Y48" s="18" t="str">
        <f t="shared" si="7"/>
        <v>N/A</v>
      </c>
      <c r="Z48" s="18" t="s">
        <v>6</v>
      </c>
      <c r="AA48" s="17"/>
    </row>
    <row r="49" spans="2:27" ht="15" customHeight="1">
      <c r="B49" s="10"/>
      <c r="C49" s="13"/>
      <c r="D49" s="13"/>
      <c r="E49" s="13"/>
      <c r="F49" s="12"/>
      <c r="G49" s="13"/>
      <c r="H49" s="12"/>
      <c r="I49" s="23"/>
      <c r="J49" s="45"/>
      <c r="K49" s="46"/>
      <c r="L49" s="46"/>
      <c r="M49" s="46"/>
      <c r="N49" s="46"/>
      <c r="O49" s="46"/>
      <c r="P49" s="46"/>
      <c r="Q49" s="46"/>
      <c r="R49" s="46"/>
      <c r="S49" s="46"/>
      <c r="T49" s="46"/>
      <c r="U49" s="14"/>
      <c r="W49" s="15"/>
      <c r="X49" s="35">
        <f t="shared" si="6"/>
        <v>38</v>
      </c>
      <c r="Y49" s="18" t="str">
        <f t="shared" si="7"/>
        <v>N/A</v>
      </c>
      <c r="Z49" s="18" t="s">
        <v>6</v>
      </c>
      <c r="AA49" s="17"/>
    </row>
    <row r="50" spans="2:27" ht="15" customHeight="1">
      <c r="B50" s="10"/>
      <c r="C50" s="13"/>
      <c r="D50" s="13"/>
      <c r="E50" s="13"/>
      <c r="F50" s="12"/>
      <c r="G50" s="13"/>
      <c r="H50" s="12"/>
      <c r="I50" s="23"/>
      <c r="J50" s="45"/>
      <c r="K50" s="46"/>
      <c r="L50" s="46"/>
      <c r="M50" s="46"/>
      <c r="N50" s="46"/>
      <c r="O50" s="46"/>
      <c r="P50" s="46"/>
      <c r="Q50" s="46"/>
      <c r="R50" s="46"/>
      <c r="S50" s="46"/>
      <c r="T50" s="46"/>
      <c r="U50" s="14"/>
      <c r="W50" s="15"/>
      <c r="X50" s="35">
        <f t="shared" si="6"/>
        <v>39</v>
      </c>
      <c r="Y50" s="18" t="str">
        <f t="shared" si="7"/>
        <v>N/A</v>
      </c>
      <c r="Z50" s="18" t="s">
        <v>6</v>
      </c>
      <c r="AA50" s="17"/>
    </row>
    <row r="51" spans="2:27" ht="15" customHeight="1">
      <c r="B51" s="10"/>
      <c r="C51" s="13"/>
      <c r="D51" s="13"/>
      <c r="E51" s="13"/>
      <c r="F51" s="12"/>
      <c r="G51" s="13"/>
      <c r="H51" s="12"/>
      <c r="I51" s="23"/>
      <c r="J51" s="45"/>
      <c r="K51" s="46"/>
      <c r="L51" s="46"/>
      <c r="M51" s="46"/>
      <c r="N51" s="46"/>
      <c r="O51" s="46"/>
      <c r="P51" s="46"/>
      <c r="Q51" s="46"/>
      <c r="R51" s="46"/>
      <c r="S51" s="46"/>
      <c r="T51" s="46"/>
      <c r="U51" s="14"/>
      <c r="W51" s="15"/>
      <c r="X51" s="21"/>
      <c r="Y51" s="21"/>
      <c r="Z51" s="13"/>
      <c r="AA51" s="17"/>
    </row>
    <row r="52" spans="2:27" ht="15" customHeight="1">
      <c r="B52" s="10"/>
      <c r="C52" s="13"/>
      <c r="D52" s="13"/>
      <c r="E52" s="13"/>
      <c r="F52" s="12"/>
      <c r="G52" s="13"/>
      <c r="H52" s="12"/>
      <c r="I52" s="23"/>
      <c r="J52" s="45"/>
      <c r="K52" s="46"/>
      <c r="L52" s="46"/>
      <c r="M52" s="46"/>
      <c r="N52" s="46"/>
      <c r="O52" s="46"/>
      <c r="P52" s="46"/>
      <c r="Q52" s="46"/>
      <c r="R52" s="46"/>
      <c r="S52" s="46"/>
      <c r="T52" s="46"/>
      <c r="U52" s="14"/>
      <c r="W52" s="15"/>
      <c r="X52" s="69"/>
      <c r="Y52" s="21"/>
      <c r="Z52" s="13"/>
      <c r="AA52" s="17"/>
    </row>
    <row r="53" spans="2:27" ht="15" customHeight="1">
      <c r="B53" s="10"/>
      <c r="C53" s="13"/>
      <c r="D53" s="13"/>
      <c r="E53" s="13"/>
      <c r="F53" s="12"/>
      <c r="G53" s="13"/>
      <c r="H53" s="12"/>
      <c r="I53" s="23"/>
      <c r="J53" s="45"/>
      <c r="K53" s="46"/>
      <c r="L53" s="46"/>
      <c r="M53" s="46"/>
      <c r="N53" s="46"/>
      <c r="O53" s="46"/>
      <c r="P53" s="46"/>
      <c r="Q53" s="46"/>
      <c r="R53" s="46"/>
      <c r="S53" s="46"/>
      <c r="T53" s="46"/>
      <c r="U53" s="14"/>
      <c r="W53" s="15"/>
      <c r="X53" s="23"/>
      <c r="Y53" s="21"/>
      <c r="Z53" s="13"/>
      <c r="AA53" s="17"/>
    </row>
    <row r="54" spans="2:27" ht="15" customHeight="1">
      <c r="B54" s="10"/>
      <c r="C54" s="13"/>
      <c r="D54" s="13"/>
      <c r="E54" s="13"/>
      <c r="F54" s="12"/>
      <c r="G54" s="13"/>
      <c r="H54" s="12"/>
      <c r="I54" s="23"/>
      <c r="J54" s="45"/>
      <c r="K54" s="46"/>
      <c r="L54" s="46"/>
      <c r="M54" s="46"/>
      <c r="N54" s="46"/>
      <c r="O54" s="46"/>
      <c r="P54" s="46"/>
      <c r="Q54" s="46"/>
      <c r="R54" s="46"/>
      <c r="S54" s="46"/>
      <c r="T54" s="46"/>
      <c r="U54" s="14"/>
      <c r="W54" s="15"/>
      <c r="X54" s="13"/>
      <c r="Y54" s="21"/>
      <c r="Z54" s="13"/>
      <c r="AA54" s="17"/>
    </row>
    <row r="55" spans="2:27" ht="15" customHeight="1">
      <c r="B55" s="10"/>
      <c r="C55" s="13"/>
      <c r="D55" s="13"/>
      <c r="E55" s="13"/>
      <c r="F55" s="12"/>
      <c r="G55" s="13"/>
      <c r="H55" s="12"/>
      <c r="I55" s="23"/>
      <c r="J55" s="45"/>
      <c r="K55" s="46"/>
      <c r="L55" s="46"/>
      <c r="M55" s="46"/>
      <c r="N55" s="46"/>
      <c r="O55" s="46"/>
      <c r="P55" s="46"/>
      <c r="Q55" s="46"/>
      <c r="R55" s="46"/>
      <c r="S55" s="46"/>
      <c r="T55" s="46"/>
      <c r="U55" s="14"/>
      <c r="W55" s="15"/>
      <c r="X55" s="13"/>
      <c r="Y55" s="21"/>
      <c r="Z55" s="13"/>
      <c r="AA55" s="17"/>
    </row>
    <row r="56" spans="2:27" ht="15" customHeight="1">
      <c r="B56" s="10"/>
      <c r="C56" s="13"/>
      <c r="D56" s="13"/>
      <c r="E56" s="13"/>
      <c r="F56" s="12"/>
      <c r="G56" s="13"/>
      <c r="H56" s="12"/>
      <c r="I56" s="23"/>
      <c r="J56" s="45"/>
      <c r="K56" s="46"/>
      <c r="L56" s="46"/>
      <c r="M56" s="46"/>
      <c r="N56" s="46"/>
      <c r="O56" s="46"/>
      <c r="P56" s="46"/>
      <c r="Q56" s="46"/>
      <c r="R56" s="46"/>
      <c r="S56" s="46"/>
      <c r="T56" s="46"/>
      <c r="U56" s="14"/>
      <c r="W56" s="15"/>
      <c r="X56" s="13"/>
      <c r="Y56" s="21"/>
      <c r="Z56" s="13"/>
      <c r="AA56" s="17"/>
    </row>
    <row r="57" spans="2:27" ht="15" customHeight="1">
      <c r="B57" s="10"/>
      <c r="C57" s="13"/>
      <c r="D57" s="13"/>
      <c r="E57" s="13"/>
      <c r="F57" s="12"/>
      <c r="G57" s="13"/>
      <c r="H57" s="12"/>
      <c r="I57" s="23"/>
      <c r="J57" s="45"/>
      <c r="K57" s="46"/>
      <c r="L57" s="46"/>
      <c r="M57" s="46"/>
      <c r="N57" s="46"/>
      <c r="O57" s="46"/>
      <c r="P57" s="46"/>
      <c r="Q57" s="46"/>
      <c r="R57" s="46"/>
      <c r="S57" s="46"/>
      <c r="T57" s="46"/>
      <c r="U57" s="14"/>
      <c r="W57" s="15"/>
      <c r="X57" s="13"/>
      <c r="Y57" s="21"/>
      <c r="Z57" s="13"/>
      <c r="AA57" s="17"/>
    </row>
    <row r="58" spans="2:27" ht="15" customHeight="1">
      <c r="B58" s="10"/>
      <c r="C58" s="13"/>
      <c r="D58" s="13"/>
      <c r="E58" s="13"/>
      <c r="F58" s="12"/>
      <c r="G58" s="13"/>
      <c r="H58" s="12"/>
      <c r="I58" s="23"/>
      <c r="J58" s="45"/>
      <c r="K58" s="46"/>
      <c r="L58" s="46"/>
      <c r="M58" s="46"/>
      <c r="N58" s="46"/>
      <c r="O58" s="46"/>
      <c r="P58" s="46"/>
      <c r="Q58" s="46"/>
      <c r="R58" s="46"/>
      <c r="S58" s="46"/>
      <c r="T58" s="46"/>
      <c r="U58" s="14"/>
      <c r="W58" s="15"/>
      <c r="X58" s="13"/>
      <c r="Y58" s="21"/>
      <c r="Z58" s="13"/>
      <c r="AA58" s="17"/>
    </row>
    <row r="59" spans="2:27" ht="15" customHeight="1">
      <c r="B59" s="10"/>
      <c r="C59" s="13"/>
      <c r="D59" s="13"/>
      <c r="E59" s="13"/>
      <c r="F59" s="12"/>
      <c r="G59" s="13"/>
      <c r="H59" s="12"/>
      <c r="I59" s="23"/>
      <c r="J59" s="45"/>
      <c r="K59" s="46"/>
      <c r="L59" s="46"/>
      <c r="M59" s="46"/>
      <c r="N59" s="46"/>
      <c r="O59" s="46"/>
      <c r="P59" s="46"/>
      <c r="Q59" s="46"/>
      <c r="R59" s="46"/>
      <c r="S59" s="46"/>
      <c r="T59" s="46"/>
      <c r="U59" s="14"/>
      <c r="W59" s="15"/>
      <c r="X59" s="13"/>
      <c r="Y59" s="21"/>
      <c r="Z59" s="13"/>
      <c r="AA59" s="17"/>
    </row>
    <row r="60" spans="2:27" ht="15" customHeight="1">
      <c r="B60" s="10"/>
      <c r="C60" s="13"/>
      <c r="D60" s="13"/>
      <c r="E60" s="13"/>
      <c r="F60" s="12"/>
      <c r="G60" s="13"/>
      <c r="H60" s="12"/>
      <c r="I60" s="23"/>
      <c r="J60" s="45"/>
      <c r="K60" s="46"/>
      <c r="L60" s="46"/>
      <c r="M60" s="46"/>
      <c r="N60" s="46"/>
      <c r="O60" s="46"/>
      <c r="P60" s="46"/>
      <c r="Q60" s="46"/>
      <c r="R60" s="46"/>
      <c r="S60" s="46"/>
      <c r="T60" s="46"/>
      <c r="U60" s="14"/>
      <c r="W60" s="15"/>
      <c r="X60" s="13"/>
      <c r="Y60" s="21"/>
      <c r="Z60" s="13"/>
      <c r="AA60" s="17"/>
    </row>
    <row r="61" spans="2:27" ht="15" customHeight="1">
      <c r="B61" s="10"/>
      <c r="C61" s="13"/>
      <c r="D61" s="13"/>
      <c r="E61" s="13"/>
      <c r="F61" s="12"/>
      <c r="G61" s="13"/>
      <c r="H61" s="12"/>
      <c r="I61" s="23"/>
      <c r="J61" s="45"/>
      <c r="K61" s="46"/>
      <c r="L61" s="46"/>
      <c r="M61" s="46"/>
      <c r="N61" s="46"/>
      <c r="O61" s="46"/>
      <c r="P61" s="46"/>
      <c r="Q61" s="46"/>
      <c r="R61" s="46"/>
      <c r="S61" s="46"/>
      <c r="T61" s="46"/>
      <c r="U61" s="14"/>
      <c r="W61" s="15"/>
      <c r="X61" s="13"/>
      <c r="Y61" s="21"/>
      <c r="Z61" s="13"/>
      <c r="AA61" s="17"/>
    </row>
    <row r="62" spans="2:27" ht="15" customHeight="1">
      <c r="B62" s="10"/>
      <c r="C62" s="13"/>
      <c r="D62" s="13"/>
      <c r="E62" s="13"/>
      <c r="F62" s="12"/>
      <c r="G62" s="13"/>
      <c r="H62" s="12"/>
      <c r="I62" s="23"/>
      <c r="J62" s="45"/>
      <c r="K62" s="46"/>
      <c r="L62" s="46"/>
      <c r="M62" s="46"/>
      <c r="N62" s="46"/>
      <c r="O62" s="46"/>
      <c r="P62" s="46"/>
      <c r="Q62" s="46"/>
      <c r="R62" s="46"/>
      <c r="S62" s="46"/>
      <c r="T62" s="46"/>
      <c r="U62" s="14"/>
      <c r="W62" s="15"/>
      <c r="X62" s="13"/>
      <c r="Y62" s="21"/>
      <c r="Z62" s="13"/>
      <c r="AA62" s="17"/>
    </row>
    <row r="63" spans="2:27" ht="15" customHeight="1">
      <c r="B63" s="10"/>
      <c r="C63" s="13"/>
      <c r="D63" s="13"/>
      <c r="E63" s="13"/>
      <c r="F63" s="12"/>
      <c r="G63" s="13"/>
      <c r="H63" s="12"/>
      <c r="I63" s="23"/>
      <c r="J63" s="45"/>
      <c r="K63" s="46"/>
      <c r="L63" s="46"/>
      <c r="M63" s="46"/>
      <c r="N63" s="46"/>
      <c r="O63" s="46"/>
      <c r="P63" s="46"/>
      <c r="Q63" s="46"/>
      <c r="R63" s="46"/>
      <c r="S63" s="46"/>
      <c r="T63" s="46"/>
      <c r="U63" s="14"/>
      <c r="W63" s="15"/>
      <c r="X63" s="13"/>
      <c r="Y63" s="21"/>
      <c r="Z63" s="13"/>
      <c r="AA63" s="17"/>
    </row>
    <row r="64" spans="2:27" ht="15" customHeight="1">
      <c r="B64" s="10"/>
      <c r="C64" s="13"/>
      <c r="D64" s="13"/>
      <c r="E64" s="13"/>
      <c r="F64" s="12"/>
      <c r="G64" s="13"/>
      <c r="H64" s="12"/>
      <c r="I64" s="23"/>
      <c r="J64" s="45"/>
      <c r="K64" s="46"/>
      <c r="L64" s="46"/>
      <c r="M64" s="46"/>
      <c r="N64" s="46"/>
      <c r="O64" s="46"/>
      <c r="P64" s="46"/>
      <c r="Q64" s="46"/>
      <c r="R64" s="46"/>
      <c r="S64" s="46"/>
      <c r="T64" s="46"/>
      <c r="U64" s="14"/>
      <c r="W64" s="15"/>
      <c r="X64" s="13"/>
      <c r="Y64" s="21"/>
      <c r="Z64" s="13"/>
      <c r="AA64" s="17"/>
    </row>
    <row r="65" spans="2:27" ht="15" customHeight="1">
      <c r="B65" s="10"/>
      <c r="C65" s="13"/>
      <c r="D65" s="13"/>
      <c r="E65" s="13"/>
      <c r="F65" s="12"/>
      <c r="G65" s="13"/>
      <c r="H65" s="12"/>
      <c r="I65" s="23"/>
      <c r="J65" s="45"/>
      <c r="K65" s="46"/>
      <c r="L65" s="46"/>
      <c r="M65" s="46"/>
      <c r="N65" s="46"/>
      <c r="O65" s="46"/>
      <c r="P65" s="46"/>
      <c r="Q65" s="46"/>
      <c r="R65" s="46"/>
      <c r="S65" s="46"/>
      <c r="T65" s="46"/>
      <c r="U65" s="14"/>
      <c r="W65" s="15"/>
      <c r="X65" s="13"/>
      <c r="Y65" s="21"/>
      <c r="Z65" s="13"/>
      <c r="AA65" s="17"/>
    </row>
    <row r="66" spans="2:27" ht="15" customHeight="1">
      <c r="B66" s="10"/>
      <c r="C66" s="13"/>
      <c r="D66" s="13"/>
      <c r="E66" s="13"/>
      <c r="F66" s="12"/>
      <c r="G66" s="13"/>
      <c r="H66" s="12"/>
      <c r="I66" s="23"/>
      <c r="J66" s="45"/>
      <c r="K66" s="46"/>
      <c r="L66" s="46"/>
      <c r="M66" s="46"/>
      <c r="N66" s="46"/>
      <c r="O66" s="46"/>
      <c r="P66" s="46"/>
      <c r="Q66" s="46"/>
      <c r="R66" s="46"/>
      <c r="S66" s="46"/>
      <c r="T66" s="46"/>
      <c r="U66" s="14"/>
      <c r="W66" s="15"/>
      <c r="X66" s="13"/>
      <c r="Y66" s="21"/>
      <c r="Z66" s="13"/>
      <c r="AA66" s="17"/>
    </row>
    <row r="67" spans="2:27" ht="15" customHeight="1">
      <c r="B67" s="10"/>
      <c r="C67" s="13"/>
      <c r="D67" s="13"/>
      <c r="E67" s="13"/>
      <c r="F67" s="12"/>
      <c r="G67" s="13"/>
      <c r="H67" s="12"/>
      <c r="I67" s="23"/>
      <c r="J67" s="45"/>
      <c r="K67" s="46"/>
      <c r="L67" s="46"/>
      <c r="M67" s="46"/>
      <c r="N67" s="46"/>
      <c r="O67" s="46"/>
      <c r="P67" s="46"/>
      <c r="Q67" s="46"/>
      <c r="R67" s="46"/>
      <c r="S67" s="46"/>
      <c r="T67" s="46"/>
      <c r="U67" s="14"/>
      <c r="W67" s="15"/>
      <c r="X67" s="13"/>
      <c r="Y67" s="21"/>
      <c r="Z67" s="13"/>
      <c r="AA67" s="17"/>
    </row>
    <row r="68" spans="2:27" ht="15" customHeight="1">
      <c r="B68" s="10"/>
      <c r="C68" s="13"/>
      <c r="D68" s="13"/>
      <c r="E68" s="13"/>
      <c r="F68" s="12"/>
      <c r="G68" s="13"/>
      <c r="H68" s="12"/>
      <c r="I68" s="23"/>
      <c r="J68" s="45"/>
      <c r="K68" s="46"/>
      <c r="L68" s="46"/>
      <c r="M68" s="46"/>
      <c r="N68" s="46"/>
      <c r="O68" s="46"/>
      <c r="P68" s="46"/>
      <c r="Q68" s="46"/>
      <c r="R68" s="46"/>
      <c r="S68" s="46"/>
      <c r="T68" s="46"/>
      <c r="U68" s="14"/>
      <c r="W68" s="15"/>
      <c r="X68" s="13"/>
      <c r="Y68" s="21"/>
      <c r="Z68" s="13"/>
      <c r="AA68" s="17"/>
    </row>
    <row r="69" spans="2:27" ht="15" customHeight="1">
      <c r="B69" s="10"/>
      <c r="C69" s="13"/>
      <c r="D69" s="13"/>
      <c r="E69" s="13"/>
      <c r="F69" s="12"/>
      <c r="G69" s="13"/>
      <c r="H69" s="12"/>
      <c r="I69" s="23"/>
      <c r="J69" s="45"/>
      <c r="K69" s="46"/>
      <c r="L69" s="46"/>
      <c r="M69" s="46"/>
      <c r="N69" s="46"/>
      <c r="O69" s="46"/>
      <c r="P69" s="46"/>
      <c r="Q69" s="46"/>
      <c r="R69" s="46"/>
      <c r="S69" s="46"/>
      <c r="T69" s="46"/>
      <c r="U69" s="14"/>
      <c r="W69" s="15"/>
      <c r="X69" s="13"/>
      <c r="Y69" s="21"/>
      <c r="Z69" s="13"/>
      <c r="AA69" s="17"/>
    </row>
    <row r="70" spans="2:27" ht="12.75">
      <c r="B70" s="70"/>
      <c r="C70" s="71"/>
      <c r="D70" s="71"/>
      <c r="E70" s="71"/>
      <c r="F70" s="72"/>
      <c r="G70" s="71"/>
      <c r="H70" s="72"/>
      <c r="I70" s="71"/>
      <c r="J70" s="71"/>
      <c r="K70" s="72"/>
      <c r="L70" s="72"/>
      <c r="M70" s="72"/>
      <c r="N70" s="72"/>
      <c r="O70" s="72"/>
      <c r="P70" s="72"/>
      <c r="Q70" s="72"/>
      <c r="R70" s="72"/>
      <c r="S70" s="72"/>
      <c r="T70" s="72"/>
      <c r="U70" s="73"/>
      <c r="W70" s="74"/>
      <c r="X70" s="71"/>
      <c r="Y70" s="75"/>
      <c r="Z70" s="71"/>
      <c r="AA70" s="76"/>
    </row>
  </sheetData>
  <sheetProtection selectLockedCells="1"/>
  <mergeCells count="31">
    <mergeCell ref="D34:E34"/>
    <mergeCell ref="D19:E19"/>
    <mergeCell ref="D16:E16"/>
    <mergeCell ref="D21:E21"/>
    <mergeCell ref="D35:E35"/>
    <mergeCell ref="D32:E32"/>
    <mergeCell ref="E5:K5"/>
    <mergeCell ref="E6:K6"/>
    <mergeCell ref="E7:K7"/>
    <mergeCell ref="D17:E17"/>
    <mergeCell ref="D20:E20"/>
    <mergeCell ref="D24:E24"/>
    <mergeCell ref="D36:E36"/>
    <mergeCell ref="D11:E11"/>
    <mergeCell ref="D12:E12"/>
    <mergeCell ref="D13:E13"/>
    <mergeCell ref="D14:E14"/>
    <mergeCell ref="D15:E15"/>
    <mergeCell ref="D18:E18"/>
    <mergeCell ref="D30:E30"/>
    <mergeCell ref="D31:E31"/>
    <mergeCell ref="D25:E25"/>
    <mergeCell ref="M4:R7"/>
    <mergeCell ref="C10:E10"/>
    <mergeCell ref="D33:E33"/>
    <mergeCell ref="D26:E26"/>
    <mergeCell ref="D27:E27"/>
    <mergeCell ref="D28:E28"/>
    <mergeCell ref="D29:E29"/>
    <mergeCell ref="D22:E22"/>
    <mergeCell ref="D23:E23"/>
  </mergeCells>
  <conditionalFormatting sqref="D12:E36">
    <cfRule type="expression" priority="1" dxfId="0" stopIfTrue="1">
      <formula>AND($D12="",$Z12=1)</formula>
    </cfRule>
  </conditionalFormatting>
  <conditionalFormatting sqref="F12:F36">
    <cfRule type="expression" priority="2" dxfId="0" stopIfTrue="1">
      <formula>AND($F12="",$Z12=1)</formula>
    </cfRule>
  </conditionalFormatting>
  <conditionalFormatting sqref="J12:J36">
    <cfRule type="expression" priority="3" dxfId="0" stopIfTrue="1">
      <formula>AND($J12="",$Z12=1)</formula>
    </cfRule>
  </conditionalFormatting>
  <conditionalFormatting sqref="H12:H36">
    <cfRule type="expression" priority="4" dxfId="0" stopIfTrue="1">
      <formula>AND($H12="",$Z12=1)</formula>
    </cfRule>
  </conditionalFormatting>
  <conditionalFormatting sqref="G12:G36">
    <cfRule type="expression" priority="5" dxfId="0" stopIfTrue="1">
      <formula>AND($G12="",$Z12=1)</formula>
    </cfRule>
  </conditionalFormatting>
  <conditionalFormatting sqref="I12:I36">
    <cfRule type="expression" priority="6" dxfId="0" stopIfTrue="1">
      <formula>AND($I12="",$Z12=1)</formula>
    </cfRule>
  </conditionalFormatting>
  <dataValidations count="3">
    <dataValidation type="list" allowBlank="1" showInputMessage="1" showErrorMessage="1" sqref="J12:J36">
      <formula1>Methods</formula1>
    </dataValidation>
    <dataValidation type="list" allowBlank="1" showInputMessage="1" showErrorMessage="1" sqref="I12:I36">
      <formula1>MACRSYears</formula1>
    </dataValidation>
    <dataValidation type="decimal" allowBlank="1" errorTitle="Incorrect Year!" error="Please use only values between 1980 and 2040!" sqref="G12:G36">
      <formula1>$Z$4</formula1>
      <formula2>$Y$4</formula2>
    </dataValidation>
  </dataValidations>
  <printOptions horizontalCentered="1"/>
  <pageMargins left="0.5" right="0.5" top="0.5" bottom="0.5" header="0.25" footer="0.25"/>
  <pageSetup fitToHeight="1" fitToWidth="1" horizontalDpi="600" verticalDpi="600" orientation="landscape" scale="54" r:id="rId3"/>
  <headerFooter alignWithMargins="0">
    <oddFooter>&amp;L&amp;8Worksheet - Depreciation&amp;C&amp;"Arial,Bold"&amp;8Confidential&amp;R&amp;8Page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B2:R29"/>
  <sheetViews>
    <sheetView showGridLines="0" zoomScalePageLayoutView="0" workbookViewId="0" topLeftCell="A1">
      <selection activeCell="A1" sqref="A1"/>
    </sheetView>
  </sheetViews>
  <sheetFormatPr defaultColWidth="9.140625" defaultRowHeight="12.75"/>
  <cols>
    <col min="1" max="2" width="2.7109375" style="79" customWidth="1"/>
    <col min="3" max="3" width="9.28125" style="79" bestFit="1" customWidth="1"/>
    <col min="4" max="4" width="40.7109375" style="79" customWidth="1"/>
    <col min="5" max="5" width="2.7109375" style="79" customWidth="1"/>
    <col min="6" max="9" width="12.7109375" style="79" customWidth="1"/>
    <col min="10" max="10" width="2.7109375" style="79" customWidth="1"/>
    <col min="11" max="17" width="10.7109375" style="79" customWidth="1"/>
    <col min="18" max="18" width="2.7109375" style="79" customWidth="1"/>
    <col min="19" max="16384" width="9.140625" style="79" customWidth="1"/>
  </cols>
  <sheetData>
    <row r="2" spans="2:18" ht="12.75">
      <c r="B2" s="93"/>
      <c r="C2" s="94"/>
      <c r="D2" s="94"/>
      <c r="E2" s="94"/>
      <c r="F2" s="94"/>
      <c r="G2" s="94"/>
      <c r="H2" s="94"/>
      <c r="I2" s="94"/>
      <c r="J2" s="94"/>
      <c r="K2" s="94"/>
      <c r="L2" s="94"/>
      <c r="M2" s="94"/>
      <c r="N2" s="94"/>
      <c r="O2" s="94"/>
      <c r="P2" s="94"/>
      <c r="Q2" s="94"/>
      <c r="R2" s="95"/>
    </row>
    <row r="3" spans="2:18" ht="12.75">
      <c r="B3" s="96"/>
      <c r="C3" s="77" t="s">
        <v>32</v>
      </c>
      <c r="D3" s="78" t="s">
        <v>33</v>
      </c>
      <c r="E3" s="84"/>
      <c r="F3" s="91" t="s">
        <v>28</v>
      </c>
      <c r="G3" s="91" t="s">
        <v>29</v>
      </c>
      <c r="H3" s="91" t="s">
        <v>30</v>
      </c>
      <c r="I3" s="91" t="s">
        <v>27</v>
      </c>
      <c r="J3" s="97"/>
      <c r="K3" s="121" t="s">
        <v>35</v>
      </c>
      <c r="L3" s="121"/>
      <c r="M3" s="121"/>
      <c r="N3" s="121"/>
      <c r="O3" s="121"/>
      <c r="P3" s="121"/>
      <c r="Q3" s="121"/>
      <c r="R3" s="98"/>
    </row>
    <row r="4" spans="2:18" ht="12.75">
      <c r="B4" s="96"/>
      <c r="C4" s="80">
        <v>7</v>
      </c>
      <c r="D4" s="81" t="s">
        <v>69</v>
      </c>
      <c r="E4" s="85"/>
      <c r="F4" s="80" t="s">
        <v>21</v>
      </c>
      <c r="G4" s="80" t="s">
        <v>31</v>
      </c>
      <c r="H4" s="83" t="s">
        <v>31</v>
      </c>
      <c r="I4" s="80">
        <v>3</v>
      </c>
      <c r="J4" s="97"/>
      <c r="K4" s="92" t="s">
        <v>13</v>
      </c>
      <c r="L4" s="92" t="s">
        <v>36</v>
      </c>
      <c r="M4" s="92" t="s">
        <v>37</v>
      </c>
      <c r="N4" s="92" t="s">
        <v>38</v>
      </c>
      <c r="O4" s="92" t="s">
        <v>39</v>
      </c>
      <c r="P4" s="92" t="s">
        <v>40</v>
      </c>
      <c r="Q4" s="92" t="s">
        <v>41</v>
      </c>
      <c r="R4" s="98"/>
    </row>
    <row r="5" spans="2:18" ht="12.75">
      <c r="B5" s="96"/>
      <c r="C5" s="80">
        <v>5</v>
      </c>
      <c r="D5" s="81" t="s">
        <v>68</v>
      </c>
      <c r="E5" s="85"/>
      <c r="F5" s="80" t="s">
        <v>22</v>
      </c>
      <c r="G5" s="80" t="s">
        <v>31</v>
      </c>
      <c r="H5" s="83" t="s">
        <v>31</v>
      </c>
      <c r="I5" s="80">
        <v>5</v>
      </c>
      <c r="J5" s="97"/>
      <c r="K5" s="86">
        <v>1</v>
      </c>
      <c r="L5" s="87">
        <v>0.3333</v>
      </c>
      <c r="M5" s="87">
        <v>0.2</v>
      </c>
      <c r="N5" s="87">
        <v>0.1429</v>
      </c>
      <c r="O5" s="87">
        <v>0.1</v>
      </c>
      <c r="P5" s="87">
        <v>0.05</v>
      </c>
      <c r="Q5" s="87">
        <v>0.0375</v>
      </c>
      <c r="R5" s="98"/>
    </row>
    <row r="6" spans="2:18" ht="12.75">
      <c r="B6" s="96"/>
      <c r="C6" s="80">
        <v>5</v>
      </c>
      <c r="D6" s="81" t="s">
        <v>67</v>
      </c>
      <c r="E6" s="85"/>
      <c r="F6" s="80" t="s">
        <v>23</v>
      </c>
      <c r="G6" s="80">
        <v>2</v>
      </c>
      <c r="H6" s="83" t="b">
        <v>1</v>
      </c>
      <c r="I6" s="80">
        <v>7</v>
      </c>
      <c r="J6" s="97"/>
      <c r="K6" s="86">
        <v>2</v>
      </c>
      <c r="L6" s="87">
        <v>0.4445</v>
      </c>
      <c r="M6" s="87">
        <v>0.32</v>
      </c>
      <c r="N6" s="87">
        <v>0.2449</v>
      </c>
      <c r="O6" s="87">
        <v>0.18</v>
      </c>
      <c r="P6" s="87">
        <v>0.095</v>
      </c>
      <c r="Q6" s="87">
        <v>0.07219</v>
      </c>
      <c r="R6" s="98"/>
    </row>
    <row r="7" spans="2:18" ht="12.75">
      <c r="B7" s="96"/>
      <c r="C7" s="80">
        <v>5</v>
      </c>
      <c r="D7" s="81" t="s">
        <v>66</v>
      </c>
      <c r="E7" s="85"/>
      <c r="F7" s="80" t="s">
        <v>24</v>
      </c>
      <c r="G7" s="80">
        <v>2</v>
      </c>
      <c r="H7" s="83" t="b">
        <v>0</v>
      </c>
      <c r="I7" s="80">
        <v>10</v>
      </c>
      <c r="J7" s="97"/>
      <c r="K7" s="86">
        <v>3</v>
      </c>
      <c r="L7" s="87">
        <v>0.1481</v>
      </c>
      <c r="M7" s="87">
        <v>0.192</v>
      </c>
      <c r="N7" s="87">
        <v>0.1749</v>
      </c>
      <c r="O7" s="87">
        <v>0.144</v>
      </c>
      <c r="P7" s="87">
        <v>0.0855</v>
      </c>
      <c r="Q7" s="87">
        <v>0.06677</v>
      </c>
      <c r="R7" s="98"/>
    </row>
    <row r="8" spans="2:18" ht="12.75">
      <c r="B8" s="96"/>
      <c r="C8" s="80">
        <v>7</v>
      </c>
      <c r="D8" s="81" t="s">
        <v>65</v>
      </c>
      <c r="E8" s="85"/>
      <c r="F8" s="80" t="s">
        <v>25</v>
      </c>
      <c r="G8" s="80">
        <v>1.5</v>
      </c>
      <c r="H8" s="83" t="b">
        <v>1</v>
      </c>
      <c r="I8" s="80">
        <v>15</v>
      </c>
      <c r="J8" s="97"/>
      <c r="K8" s="86">
        <v>4</v>
      </c>
      <c r="L8" s="87">
        <v>0.0741</v>
      </c>
      <c r="M8" s="87">
        <v>0.1152</v>
      </c>
      <c r="N8" s="87">
        <v>0.1249</v>
      </c>
      <c r="O8" s="87">
        <v>0.1152</v>
      </c>
      <c r="P8" s="87">
        <v>0.077</v>
      </c>
      <c r="Q8" s="87">
        <v>0.066177</v>
      </c>
      <c r="R8" s="98"/>
    </row>
    <row r="9" spans="2:18" ht="12.75">
      <c r="B9" s="96"/>
      <c r="C9" s="80">
        <v>3</v>
      </c>
      <c r="D9" s="81" t="s">
        <v>64</v>
      </c>
      <c r="E9" s="85"/>
      <c r="F9" s="80" t="s">
        <v>26</v>
      </c>
      <c r="G9" s="80">
        <v>1.5</v>
      </c>
      <c r="H9" s="83" t="b">
        <v>0</v>
      </c>
      <c r="I9" s="80">
        <v>20</v>
      </c>
      <c r="J9" s="97"/>
      <c r="K9" s="86">
        <v>5</v>
      </c>
      <c r="L9" s="86" t="s">
        <v>42</v>
      </c>
      <c r="M9" s="87">
        <v>0.1152</v>
      </c>
      <c r="N9" s="87">
        <v>0.0893</v>
      </c>
      <c r="O9" s="87">
        <v>0.0922</v>
      </c>
      <c r="P9" s="87">
        <v>0.0693</v>
      </c>
      <c r="Q9" s="87">
        <v>0.05713</v>
      </c>
      <c r="R9" s="98"/>
    </row>
    <row r="10" spans="2:18" ht="12.75">
      <c r="B10" s="96"/>
      <c r="C10" s="80">
        <v>7</v>
      </c>
      <c r="D10" s="81" t="s">
        <v>63</v>
      </c>
      <c r="E10" s="85"/>
      <c r="F10" s="80" t="s">
        <v>27</v>
      </c>
      <c r="G10" s="80" t="s">
        <v>31</v>
      </c>
      <c r="H10" s="83" t="b">
        <v>0</v>
      </c>
      <c r="I10" s="80">
        <v>27.5</v>
      </c>
      <c r="J10" s="97"/>
      <c r="K10" s="86">
        <v>6</v>
      </c>
      <c r="L10" s="86" t="s">
        <v>42</v>
      </c>
      <c r="M10" s="87">
        <v>0.0576</v>
      </c>
      <c r="N10" s="87">
        <v>0.0892</v>
      </c>
      <c r="O10" s="87">
        <v>0.0737</v>
      </c>
      <c r="P10" s="87">
        <v>0.0623</v>
      </c>
      <c r="Q10" s="87">
        <v>0.05285</v>
      </c>
      <c r="R10" s="98"/>
    </row>
    <row r="11" spans="2:18" ht="12.75">
      <c r="B11" s="96"/>
      <c r="C11" s="80">
        <v>5</v>
      </c>
      <c r="D11" s="81" t="s">
        <v>62</v>
      </c>
      <c r="E11" s="88"/>
      <c r="F11" s="85"/>
      <c r="G11" s="89"/>
      <c r="H11" s="97"/>
      <c r="I11" s="80">
        <v>39</v>
      </c>
      <c r="J11" s="97"/>
      <c r="K11" s="86">
        <v>7</v>
      </c>
      <c r="L11" s="86" t="s">
        <v>42</v>
      </c>
      <c r="M11" s="86" t="s">
        <v>42</v>
      </c>
      <c r="N11" s="87">
        <v>0.0893</v>
      </c>
      <c r="O11" s="87">
        <v>0.0655</v>
      </c>
      <c r="P11" s="87">
        <v>0.059</v>
      </c>
      <c r="Q11" s="87">
        <v>0.04888</v>
      </c>
      <c r="R11" s="98"/>
    </row>
    <row r="12" spans="2:18" ht="12.75">
      <c r="B12" s="96"/>
      <c r="C12" s="80">
        <v>5</v>
      </c>
      <c r="D12" s="81" t="s">
        <v>61</v>
      </c>
      <c r="E12" s="85"/>
      <c r="F12" s="85"/>
      <c r="G12" s="89"/>
      <c r="H12" s="97"/>
      <c r="I12" s="97"/>
      <c r="J12" s="97"/>
      <c r="K12" s="86">
        <v>8</v>
      </c>
      <c r="L12" s="86" t="s">
        <v>42</v>
      </c>
      <c r="M12" s="86" t="s">
        <v>42</v>
      </c>
      <c r="N12" s="87">
        <v>0.0446</v>
      </c>
      <c r="O12" s="87">
        <v>0.0655</v>
      </c>
      <c r="P12" s="87">
        <v>0.059</v>
      </c>
      <c r="Q12" s="87">
        <v>0.04522</v>
      </c>
      <c r="R12" s="98"/>
    </row>
    <row r="13" spans="2:18" ht="12.75">
      <c r="B13" s="96"/>
      <c r="C13" s="80">
        <v>10</v>
      </c>
      <c r="D13" s="81" t="s">
        <v>60</v>
      </c>
      <c r="E13" s="85"/>
      <c r="F13" s="85"/>
      <c r="G13" s="89"/>
      <c r="H13" s="97"/>
      <c r="I13" s="97"/>
      <c r="J13" s="97"/>
      <c r="K13" s="86">
        <v>9</v>
      </c>
      <c r="L13" s="86" t="s">
        <v>42</v>
      </c>
      <c r="M13" s="86" t="s">
        <v>42</v>
      </c>
      <c r="N13" s="86" t="s">
        <v>42</v>
      </c>
      <c r="O13" s="87">
        <v>0.0656</v>
      </c>
      <c r="P13" s="87">
        <v>0.0591</v>
      </c>
      <c r="Q13" s="87">
        <v>0.04462</v>
      </c>
      <c r="R13" s="98"/>
    </row>
    <row r="14" spans="2:18" ht="12.75">
      <c r="B14" s="96"/>
      <c r="C14" s="80">
        <v>5</v>
      </c>
      <c r="D14" s="81" t="s">
        <v>59</v>
      </c>
      <c r="E14" s="85"/>
      <c r="F14" s="85"/>
      <c r="G14" s="89"/>
      <c r="H14" s="97"/>
      <c r="I14" s="97"/>
      <c r="J14" s="97"/>
      <c r="K14" s="86">
        <v>10</v>
      </c>
      <c r="L14" s="86" t="s">
        <v>42</v>
      </c>
      <c r="M14" s="86" t="s">
        <v>42</v>
      </c>
      <c r="N14" s="86" t="s">
        <v>42</v>
      </c>
      <c r="O14" s="87">
        <v>0.0655</v>
      </c>
      <c r="P14" s="87">
        <v>0.059</v>
      </c>
      <c r="Q14" s="87">
        <v>0.04461</v>
      </c>
      <c r="R14" s="98"/>
    </row>
    <row r="15" spans="2:18" ht="12.75">
      <c r="B15" s="96"/>
      <c r="C15" s="80">
        <v>10</v>
      </c>
      <c r="D15" s="81" t="s">
        <v>58</v>
      </c>
      <c r="E15" s="85"/>
      <c r="F15" s="85"/>
      <c r="G15" s="89"/>
      <c r="H15" s="97"/>
      <c r="I15" s="97"/>
      <c r="J15" s="97"/>
      <c r="K15" s="86">
        <v>11</v>
      </c>
      <c r="L15" s="86" t="s">
        <v>42</v>
      </c>
      <c r="M15" s="86" t="s">
        <v>42</v>
      </c>
      <c r="N15" s="86" t="s">
        <v>42</v>
      </c>
      <c r="O15" s="87">
        <v>0.0328</v>
      </c>
      <c r="P15" s="87">
        <v>0.0591</v>
      </c>
      <c r="Q15" s="87">
        <v>0.04462</v>
      </c>
      <c r="R15" s="98"/>
    </row>
    <row r="16" spans="2:18" ht="12.75">
      <c r="B16" s="96"/>
      <c r="C16" s="80">
        <v>7</v>
      </c>
      <c r="D16" s="81" t="s">
        <v>57</v>
      </c>
      <c r="E16" s="85"/>
      <c r="F16" s="85"/>
      <c r="G16" s="89"/>
      <c r="H16" s="97"/>
      <c r="I16" s="97"/>
      <c r="J16" s="97"/>
      <c r="K16" s="86">
        <v>12</v>
      </c>
      <c r="L16" s="86" t="s">
        <v>42</v>
      </c>
      <c r="M16" s="86" t="s">
        <v>42</v>
      </c>
      <c r="N16" s="86" t="s">
        <v>42</v>
      </c>
      <c r="O16" s="86" t="s">
        <v>42</v>
      </c>
      <c r="P16" s="87">
        <v>0.059</v>
      </c>
      <c r="Q16" s="87">
        <v>0.04461</v>
      </c>
      <c r="R16" s="98"/>
    </row>
    <row r="17" spans="2:18" ht="12.75">
      <c r="B17" s="96"/>
      <c r="C17" s="80">
        <v>5</v>
      </c>
      <c r="D17" s="81" t="s">
        <v>56</v>
      </c>
      <c r="E17" s="85"/>
      <c r="F17" s="85"/>
      <c r="G17" s="89"/>
      <c r="H17" s="97"/>
      <c r="I17" s="97"/>
      <c r="J17" s="97"/>
      <c r="K17" s="86">
        <v>13</v>
      </c>
      <c r="L17" s="86" t="s">
        <v>42</v>
      </c>
      <c r="M17" s="86" t="s">
        <v>42</v>
      </c>
      <c r="N17" s="86" t="s">
        <v>42</v>
      </c>
      <c r="O17" s="86" t="s">
        <v>42</v>
      </c>
      <c r="P17" s="87">
        <v>0.0591</v>
      </c>
      <c r="Q17" s="87">
        <v>0.04462</v>
      </c>
      <c r="R17" s="98"/>
    </row>
    <row r="18" spans="2:18" ht="12.75">
      <c r="B18" s="96"/>
      <c r="C18" s="80">
        <v>15</v>
      </c>
      <c r="D18" s="81" t="s">
        <v>55</v>
      </c>
      <c r="E18" s="85"/>
      <c r="F18" s="85"/>
      <c r="G18" s="89"/>
      <c r="H18" s="97"/>
      <c r="I18" s="97"/>
      <c r="J18" s="97"/>
      <c r="K18" s="86">
        <v>14</v>
      </c>
      <c r="L18" s="86" t="s">
        <v>42</v>
      </c>
      <c r="M18" s="86" t="s">
        <v>42</v>
      </c>
      <c r="N18" s="86" t="s">
        <v>42</v>
      </c>
      <c r="O18" s="86" t="s">
        <v>42</v>
      </c>
      <c r="P18" s="87">
        <v>0.059</v>
      </c>
      <c r="Q18" s="87">
        <v>0.04461</v>
      </c>
      <c r="R18" s="98"/>
    </row>
    <row r="19" spans="2:18" ht="12.75">
      <c r="B19" s="96"/>
      <c r="C19" s="80">
        <v>7</v>
      </c>
      <c r="D19" s="81" t="s">
        <v>54</v>
      </c>
      <c r="E19" s="85"/>
      <c r="F19" s="85"/>
      <c r="G19" s="89"/>
      <c r="H19" s="97"/>
      <c r="I19" s="97"/>
      <c r="J19" s="97"/>
      <c r="K19" s="86">
        <v>15</v>
      </c>
      <c r="L19" s="86" t="s">
        <v>42</v>
      </c>
      <c r="M19" s="86" t="s">
        <v>42</v>
      </c>
      <c r="N19" s="86" t="s">
        <v>42</v>
      </c>
      <c r="O19" s="86" t="s">
        <v>42</v>
      </c>
      <c r="P19" s="87">
        <v>0.0591</v>
      </c>
      <c r="Q19" s="87">
        <v>0.04462</v>
      </c>
      <c r="R19" s="98"/>
    </row>
    <row r="20" spans="2:18" ht="12.75">
      <c r="B20" s="96"/>
      <c r="C20" s="80">
        <v>15</v>
      </c>
      <c r="D20" s="81" t="s">
        <v>53</v>
      </c>
      <c r="E20" s="85"/>
      <c r="F20" s="85"/>
      <c r="G20" s="89"/>
      <c r="H20" s="97"/>
      <c r="I20" s="97"/>
      <c r="J20" s="97"/>
      <c r="K20" s="86">
        <v>16</v>
      </c>
      <c r="L20" s="86" t="s">
        <v>42</v>
      </c>
      <c r="M20" s="86" t="s">
        <v>42</v>
      </c>
      <c r="N20" s="86" t="s">
        <v>42</v>
      </c>
      <c r="O20" s="86" t="s">
        <v>42</v>
      </c>
      <c r="P20" s="87">
        <v>0.0295</v>
      </c>
      <c r="Q20" s="87">
        <v>0.04461</v>
      </c>
      <c r="R20" s="98"/>
    </row>
    <row r="21" spans="2:18" ht="12.75">
      <c r="B21" s="96"/>
      <c r="C21" s="80">
        <v>5</v>
      </c>
      <c r="D21" s="81" t="s">
        <v>52</v>
      </c>
      <c r="E21" s="85"/>
      <c r="F21" s="85"/>
      <c r="G21" s="89"/>
      <c r="H21" s="97"/>
      <c r="I21" s="97"/>
      <c r="J21" s="97"/>
      <c r="K21" s="86">
        <v>17</v>
      </c>
      <c r="L21" s="86" t="s">
        <v>42</v>
      </c>
      <c r="M21" s="86" t="s">
        <v>42</v>
      </c>
      <c r="N21" s="86" t="s">
        <v>42</v>
      </c>
      <c r="O21" s="86" t="s">
        <v>42</v>
      </c>
      <c r="P21" s="86" t="s">
        <v>42</v>
      </c>
      <c r="Q21" s="87">
        <v>0.04462</v>
      </c>
      <c r="R21" s="98"/>
    </row>
    <row r="22" spans="2:18" ht="12.75">
      <c r="B22" s="96"/>
      <c r="C22" s="80">
        <v>15</v>
      </c>
      <c r="D22" s="81" t="s">
        <v>51</v>
      </c>
      <c r="E22" s="85"/>
      <c r="F22" s="85"/>
      <c r="G22" s="89"/>
      <c r="H22" s="97"/>
      <c r="I22" s="97"/>
      <c r="J22" s="97"/>
      <c r="K22" s="86">
        <v>18</v>
      </c>
      <c r="L22" s="86" t="s">
        <v>42</v>
      </c>
      <c r="M22" s="86" t="s">
        <v>42</v>
      </c>
      <c r="N22" s="86" t="s">
        <v>42</v>
      </c>
      <c r="O22" s="86" t="s">
        <v>42</v>
      </c>
      <c r="P22" s="86" t="s">
        <v>42</v>
      </c>
      <c r="Q22" s="87">
        <v>0.04461</v>
      </c>
      <c r="R22" s="98"/>
    </row>
    <row r="23" spans="2:18" ht="12.75">
      <c r="B23" s="96"/>
      <c r="C23" s="80">
        <v>20</v>
      </c>
      <c r="D23" s="81" t="s">
        <v>50</v>
      </c>
      <c r="E23" s="85"/>
      <c r="F23" s="85"/>
      <c r="G23" s="89"/>
      <c r="H23" s="97"/>
      <c r="I23" s="97"/>
      <c r="J23" s="97"/>
      <c r="K23" s="86">
        <v>19</v>
      </c>
      <c r="L23" s="86" t="s">
        <v>42</v>
      </c>
      <c r="M23" s="86" t="s">
        <v>42</v>
      </c>
      <c r="N23" s="86" t="s">
        <v>42</v>
      </c>
      <c r="O23" s="86" t="s">
        <v>42</v>
      </c>
      <c r="P23" s="86" t="s">
        <v>42</v>
      </c>
      <c r="Q23" s="87">
        <v>0.04462</v>
      </c>
      <c r="R23" s="98"/>
    </row>
    <row r="24" spans="2:18" ht="12.75">
      <c r="B24" s="96"/>
      <c r="C24" s="80">
        <v>7</v>
      </c>
      <c r="D24" s="81" t="s">
        <v>49</v>
      </c>
      <c r="E24" s="85"/>
      <c r="F24" s="85"/>
      <c r="G24" s="89"/>
      <c r="H24" s="97"/>
      <c r="I24" s="97"/>
      <c r="J24" s="97"/>
      <c r="K24" s="86">
        <v>20</v>
      </c>
      <c r="L24" s="86" t="s">
        <v>42</v>
      </c>
      <c r="M24" s="86" t="s">
        <v>42</v>
      </c>
      <c r="N24" s="86" t="s">
        <v>42</v>
      </c>
      <c r="O24" s="86" t="s">
        <v>42</v>
      </c>
      <c r="P24" s="86" t="s">
        <v>42</v>
      </c>
      <c r="Q24" s="87">
        <v>0.04461</v>
      </c>
      <c r="R24" s="98"/>
    </row>
    <row r="25" spans="2:18" ht="12.75">
      <c r="B25" s="96"/>
      <c r="C25" s="80">
        <v>15</v>
      </c>
      <c r="D25" s="81" t="s">
        <v>48</v>
      </c>
      <c r="E25" s="85"/>
      <c r="F25" s="85"/>
      <c r="G25" s="89"/>
      <c r="H25" s="97"/>
      <c r="I25" s="97"/>
      <c r="J25" s="97"/>
      <c r="K25" s="86">
        <v>21</v>
      </c>
      <c r="L25" s="86" t="s">
        <v>42</v>
      </c>
      <c r="M25" s="86" t="s">
        <v>42</v>
      </c>
      <c r="N25" s="86" t="s">
        <v>42</v>
      </c>
      <c r="O25" s="86" t="s">
        <v>42</v>
      </c>
      <c r="P25" s="86" t="s">
        <v>42</v>
      </c>
      <c r="Q25" s="87">
        <v>0.02231</v>
      </c>
      <c r="R25" s="98"/>
    </row>
    <row r="26" spans="2:18" ht="12.75">
      <c r="B26" s="96"/>
      <c r="C26" s="80">
        <v>7</v>
      </c>
      <c r="D26" s="81" t="s">
        <v>47</v>
      </c>
      <c r="E26" s="85"/>
      <c r="F26" s="85"/>
      <c r="G26" s="89"/>
      <c r="H26" s="97"/>
      <c r="I26" s="97"/>
      <c r="J26" s="97"/>
      <c r="K26" s="97"/>
      <c r="L26" s="97"/>
      <c r="M26" s="97"/>
      <c r="N26" s="97"/>
      <c r="O26" s="97"/>
      <c r="P26" s="97"/>
      <c r="Q26" s="97"/>
      <c r="R26" s="98"/>
    </row>
    <row r="27" spans="2:18" ht="12.75">
      <c r="B27" s="96"/>
      <c r="C27" s="82">
        <v>27.5</v>
      </c>
      <c r="D27" s="81" t="s">
        <v>34</v>
      </c>
      <c r="E27" s="85"/>
      <c r="F27" s="85"/>
      <c r="G27" s="89"/>
      <c r="H27" s="97"/>
      <c r="I27" s="97"/>
      <c r="J27" s="97"/>
      <c r="K27" s="97"/>
      <c r="L27" s="97"/>
      <c r="M27" s="97"/>
      <c r="N27" s="97"/>
      <c r="O27" s="97"/>
      <c r="P27" s="97"/>
      <c r="Q27" s="97"/>
      <c r="R27" s="98"/>
    </row>
    <row r="28" spans="2:18" ht="12.75">
      <c r="B28" s="96"/>
      <c r="C28" s="82">
        <v>39</v>
      </c>
      <c r="D28" s="81" t="s">
        <v>46</v>
      </c>
      <c r="E28" s="90"/>
      <c r="F28" s="90"/>
      <c r="G28" s="89"/>
      <c r="H28" s="97"/>
      <c r="I28" s="97"/>
      <c r="J28" s="97"/>
      <c r="K28" s="97"/>
      <c r="L28" s="97"/>
      <c r="M28" s="97"/>
      <c r="N28" s="97"/>
      <c r="O28" s="97"/>
      <c r="P28" s="97"/>
      <c r="Q28" s="97"/>
      <c r="R28" s="98"/>
    </row>
    <row r="29" spans="2:18" ht="12.75">
      <c r="B29" s="99"/>
      <c r="C29" s="100"/>
      <c r="D29" s="100"/>
      <c r="E29" s="100"/>
      <c r="F29" s="100"/>
      <c r="G29" s="100"/>
      <c r="H29" s="100"/>
      <c r="I29" s="100"/>
      <c r="J29" s="100"/>
      <c r="K29" s="100"/>
      <c r="L29" s="100"/>
      <c r="M29" s="100"/>
      <c r="N29" s="100"/>
      <c r="O29" s="100"/>
      <c r="P29" s="100"/>
      <c r="Q29" s="100"/>
      <c r="R29" s="101"/>
    </row>
  </sheetData>
  <sheetProtection/>
  <mergeCells count="1">
    <mergeCell ref="K3:Q3"/>
  </mergeCells>
  <printOptions/>
  <pageMargins left="0.75" right="0.75" top="1" bottom="1" header="0.5" footer="0.5"/>
  <pageSetup horizontalDpi="600" verticalDpi="600" orientation="portrait"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Assets Depreciation Worksheet</dc:title>
  <dc:subject/>
  <dc:creator>Sam</dc:creator>
  <cp:keywords/>
  <dc:description/>
  <cp:lastModifiedBy>user</cp:lastModifiedBy>
  <cp:lastPrinted>2011-01-07T19:30:47Z</cp:lastPrinted>
  <dcterms:created xsi:type="dcterms:W3CDTF">2010-12-21T21:23:07Z</dcterms:created>
  <dcterms:modified xsi:type="dcterms:W3CDTF">2017-07-05T03:41:33Z</dcterms:modified>
  <cp:category/>
  <cp:version/>
  <cp:contentType/>
  <cp:contentStatus/>
</cp:coreProperties>
</file>