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depreciation schedule\"/>
    </mc:Choice>
  </mc:AlternateContent>
  <bookViews>
    <workbookView xWindow="0" yWindow="0" windowWidth="19200" windowHeight="8235" activeTab="1"/>
  </bookViews>
  <sheets>
    <sheet name="Instructions" sheetId="3" r:id="rId1"/>
    <sheet name="Sort by Asset Class" sheetId="2" r:id="rId2"/>
    <sheet name="Sort by Asset Function" sheetId="1" r:id="rId3"/>
  </sheets>
  <definedNames>
    <definedName name="_xlnm.Print_Titles" localSheetId="2">'Sort by Asset Function'!$1:$5</definedName>
  </definedNames>
  <calcPr calcId="152511" fullCalcOnLoad="1"/>
</workbook>
</file>

<file path=xl/calcChain.xml><?xml version="1.0" encoding="utf-8"?>
<calcChain xmlns="http://schemas.openxmlformats.org/spreadsheetml/2006/main">
  <c r="N5" i="2" l="1"/>
  <c r="P5" i="2"/>
  <c r="Q5" i="2"/>
  <c r="J7" i="2"/>
  <c r="K7" i="2"/>
  <c r="M7" i="2"/>
  <c r="N7" i="2"/>
  <c r="N13" i="2"/>
  <c r="R7" i="2"/>
  <c r="S7" i="2"/>
  <c r="J8" i="2"/>
  <c r="L8" i="2"/>
  <c r="K8" i="2"/>
  <c r="M8" i="2"/>
  <c r="R8" i="2"/>
  <c r="J9" i="2"/>
  <c r="K9" i="2"/>
  <c r="L9" i="2"/>
  <c r="M9" i="2"/>
  <c r="N9" i="2"/>
  <c r="R9" i="2"/>
  <c r="J10" i="2"/>
  <c r="K10" i="2"/>
  <c r="L10" i="2"/>
  <c r="O10" i="2"/>
  <c r="M10" i="2"/>
  <c r="N10" i="2"/>
  <c r="P10" i="2"/>
  <c r="Q10" i="2"/>
  <c r="R10" i="2"/>
  <c r="J11" i="2"/>
  <c r="K11" i="2"/>
  <c r="M11" i="2"/>
  <c r="N11" i="2"/>
  <c r="R11" i="2"/>
  <c r="S11" i="2"/>
  <c r="J12" i="2"/>
  <c r="K12" i="2"/>
  <c r="L12" i="2"/>
  <c r="M12" i="2"/>
  <c r="N12" i="2"/>
  <c r="G13" i="2"/>
  <c r="H13" i="2"/>
  <c r="J15" i="2"/>
  <c r="K15" i="2"/>
  <c r="L15" i="2"/>
  <c r="M15" i="2"/>
  <c r="R15" i="2"/>
  <c r="J16" i="2"/>
  <c r="K16" i="2"/>
  <c r="L16" i="2"/>
  <c r="O16" i="2"/>
  <c r="P16" i="2"/>
  <c r="Q16" i="2"/>
  <c r="M16" i="2"/>
  <c r="N16" i="2"/>
  <c r="R16" i="2"/>
  <c r="J17" i="2"/>
  <c r="L17" i="2"/>
  <c r="K17" i="2"/>
  <c r="M17" i="2"/>
  <c r="N17" i="2"/>
  <c r="R17" i="2"/>
  <c r="J18" i="2"/>
  <c r="L18" i="2"/>
  <c r="K18" i="2"/>
  <c r="M18" i="2"/>
  <c r="N18" i="2"/>
  <c r="R18" i="2"/>
  <c r="J19" i="2"/>
  <c r="K19" i="2"/>
  <c r="L19" i="2"/>
  <c r="M19" i="2"/>
  <c r="N19" i="2"/>
  <c r="R19" i="2"/>
  <c r="J20" i="2"/>
  <c r="K20" i="2"/>
  <c r="L20" i="2"/>
  <c r="O20" i="2"/>
  <c r="M20" i="2"/>
  <c r="N20" i="2"/>
  <c r="R20" i="2"/>
  <c r="J21" i="2"/>
  <c r="K21" i="2"/>
  <c r="M21" i="2"/>
  <c r="N21" i="2"/>
  <c r="R21" i="2"/>
  <c r="J22" i="2"/>
  <c r="L22" i="2"/>
  <c r="K22" i="2"/>
  <c r="M22" i="2"/>
  <c r="N22" i="2"/>
  <c r="R22" i="2"/>
  <c r="J23" i="2"/>
  <c r="K23" i="2"/>
  <c r="L23" i="2"/>
  <c r="O23" i="2"/>
  <c r="M23" i="2"/>
  <c r="N23" i="2"/>
  <c r="P23" i="2"/>
  <c r="Q23" i="2"/>
  <c r="R23" i="2"/>
  <c r="J24" i="2"/>
  <c r="K24" i="2"/>
  <c r="M24" i="2"/>
  <c r="N24" i="2"/>
  <c r="R24" i="2"/>
  <c r="S24" i="2"/>
  <c r="L24" i="2"/>
  <c r="J25" i="2"/>
  <c r="L25" i="2"/>
  <c r="K25" i="2"/>
  <c r="M25" i="2"/>
  <c r="N25" i="2"/>
  <c r="R25" i="2"/>
  <c r="J26" i="2"/>
  <c r="K26" i="2"/>
  <c r="M26" i="2"/>
  <c r="N26" i="2"/>
  <c r="R26" i="2"/>
  <c r="S26" i="2"/>
  <c r="L26" i="2"/>
  <c r="O26" i="2"/>
  <c r="J27" i="2"/>
  <c r="K27" i="2"/>
  <c r="M27" i="2"/>
  <c r="N27" i="2"/>
  <c r="G28" i="2"/>
  <c r="H28" i="2"/>
  <c r="J30" i="2"/>
  <c r="K30" i="2"/>
  <c r="L30" i="2"/>
  <c r="O30" i="2"/>
  <c r="M30" i="2"/>
  <c r="N30" i="2"/>
  <c r="N31" i="2"/>
  <c r="R30" i="2"/>
  <c r="S30" i="2"/>
  <c r="G31" i="2"/>
  <c r="H31" i="2"/>
  <c r="M31" i="2"/>
  <c r="J33" i="2"/>
  <c r="K33" i="2"/>
  <c r="L33" i="2"/>
  <c r="M33" i="2"/>
  <c r="N33" i="2"/>
  <c r="N38" i="2"/>
  <c r="O33" i="2"/>
  <c r="O38" i="2"/>
  <c r="R33" i="2"/>
  <c r="J34" i="2"/>
  <c r="K34" i="2"/>
  <c r="M34" i="2"/>
  <c r="N34" i="2"/>
  <c r="R34" i="2"/>
  <c r="J35" i="2"/>
  <c r="L35" i="2"/>
  <c r="K35" i="2"/>
  <c r="M35" i="2"/>
  <c r="M38" i="2"/>
  <c r="N35" i="2"/>
  <c r="R35" i="2"/>
  <c r="J36" i="2"/>
  <c r="K36" i="2"/>
  <c r="L36" i="2"/>
  <c r="O36" i="2"/>
  <c r="M36" i="2"/>
  <c r="N36" i="2"/>
  <c r="P36" i="2"/>
  <c r="Q36" i="2"/>
  <c r="R36" i="2"/>
  <c r="J37" i="2"/>
  <c r="K37" i="2"/>
  <c r="L37" i="2"/>
  <c r="O37" i="2"/>
  <c r="P37" i="2"/>
  <c r="Q37" i="2"/>
  <c r="M37" i="2"/>
  <c r="N37" i="2"/>
  <c r="R37" i="2"/>
  <c r="G38" i="2"/>
  <c r="H38" i="2"/>
  <c r="J40" i="2"/>
  <c r="K40" i="2"/>
  <c r="M40" i="2"/>
  <c r="N40" i="2"/>
  <c r="N53" i="2"/>
  <c r="R40" i="2"/>
  <c r="S40" i="2"/>
  <c r="L40" i="2"/>
  <c r="O40" i="2"/>
  <c r="J41" i="2"/>
  <c r="K41" i="2"/>
  <c r="L41" i="2"/>
  <c r="O41" i="2"/>
  <c r="P41" i="2"/>
  <c r="Q41" i="2"/>
  <c r="M41" i="2"/>
  <c r="N41" i="2"/>
  <c r="R41" i="2"/>
  <c r="J42" i="2"/>
  <c r="K42" i="2"/>
  <c r="M42" i="2"/>
  <c r="N42" i="2"/>
  <c r="R42" i="2"/>
  <c r="S42" i="2"/>
  <c r="J43" i="2"/>
  <c r="K43" i="2"/>
  <c r="L43" i="2"/>
  <c r="M43" i="2"/>
  <c r="N43" i="2"/>
  <c r="R43" i="2"/>
  <c r="J44" i="2"/>
  <c r="K44" i="2"/>
  <c r="L44" i="2"/>
  <c r="O44" i="2"/>
  <c r="M44" i="2"/>
  <c r="N44" i="2"/>
  <c r="R44" i="2"/>
  <c r="J45" i="2"/>
  <c r="K45" i="2"/>
  <c r="M45" i="2"/>
  <c r="N45" i="2"/>
  <c r="R45" i="2"/>
  <c r="J46" i="2"/>
  <c r="L46" i="2"/>
  <c r="K46" i="2"/>
  <c r="M46" i="2"/>
  <c r="N46" i="2"/>
  <c r="R46" i="2"/>
  <c r="J47" i="2"/>
  <c r="K47" i="2"/>
  <c r="L47" i="2"/>
  <c r="O47" i="2"/>
  <c r="M47" i="2"/>
  <c r="N47" i="2"/>
  <c r="P47" i="2"/>
  <c r="Q47" i="2"/>
  <c r="R47" i="2"/>
  <c r="J48" i="2"/>
  <c r="K48" i="2"/>
  <c r="L48" i="2"/>
  <c r="O48" i="2"/>
  <c r="P48" i="2"/>
  <c r="Q48" i="2"/>
  <c r="M48" i="2"/>
  <c r="N48" i="2"/>
  <c r="R48" i="2"/>
  <c r="J49" i="2"/>
  <c r="L49" i="2"/>
  <c r="K49" i="2"/>
  <c r="M49" i="2"/>
  <c r="N49" i="2"/>
  <c r="R49" i="2"/>
  <c r="J50" i="2"/>
  <c r="L50" i="2"/>
  <c r="K50" i="2"/>
  <c r="M50" i="2"/>
  <c r="N50" i="2"/>
  <c r="R50" i="2"/>
  <c r="J51" i="2"/>
  <c r="K51" i="2"/>
  <c r="L51" i="2"/>
  <c r="M51" i="2"/>
  <c r="N51" i="2"/>
  <c r="R51" i="2"/>
  <c r="J52" i="2"/>
  <c r="K52" i="2"/>
  <c r="L52" i="2"/>
  <c r="O52" i="2"/>
  <c r="M52" i="2"/>
  <c r="N52" i="2"/>
  <c r="G53" i="2"/>
  <c r="H53" i="2"/>
  <c r="H55" i="2"/>
  <c r="G61" i="2"/>
  <c r="G65" i="2"/>
  <c r="G67" i="2"/>
  <c r="N5" i="1"/>
  <c r="P5" i="1"/>
  <c r="Q5" i="1"/>
  <c r="J8" i="1"/>
  <c r="K8" i="1"/>
  <c r="M8" i="1"/>
  <c r="N8" i="1"/>
  <c r="R8" i="1"/>
  <c r="S8" i="1"/>
  <c r="J9" i="1"/>
  <c r="K9" i="1"/>
  <c r="M9" i="1"/>
  <c r="N9" i="1"/>
  <c r="R9" i="1"/>
  <c r="S9" i="1"/>
  <c r="J10" i="1"/>
  <c r="K10" i="1"/>
  <c r="L10" i="1"/>
  <c r="O10" i="1"/>
  <c r="M10" i="1"/>
  <c r="N10" i="1"/>
  <c r="R10" i="1"/>
  <c r="J11" i="1"/>
  <c r="K11" i="1"/>
  <c r="M11" i="1"/>
  <c r="N11" i="1"/>
  <c r="R11" i="1"/>
  <c r="J12" i="1"/>
  <c r="L12" i="1"/>
  <c r="K12" i="1"/>
  <c r="M12" i="1"/>
  <c r="M13" i="1"/>
  <c r="N12" i="1"/>
  <c r="R12" i="1"/>
  <c r="G13" i="1"/>
  <c r="H13" i="1"/>
  <c r="N13" i="1"/>
  <c r="J15" i="1"/>
  <c r="K15" i="1"/>
  <c r="M15" i="1"/>
  <c r="N15" i="1"/>
  <c r="R15" i="1"/>
  <c r="S15" i="1"/>
  <c r="L15" i="1"/>
  <c r="O15" i="1"/>
  <c r="O19" i="1"/>
  <c r="J16" i="1"/>
  <c r="K16" i="1"/>
  <c r="L16" i="1"/>
  <c r="O16" i="1"/>
  <c r="M16" i="1"/>
  <c r="N16" i="1"/>
  <c r="P16" i="1"/>
  <c r="Q16" i="1"/>
  <c r="R16" i="1"/>
  <c r="J17" i="1"/>
  <c r="K17" i="1"/>
  <c r="L17" i="1"/>
  <c r="O17" i="1"/>
  <c r="M17" i="1"/>
  <c r="N17" i="1"/>
  <c r="R17" i="1"/>
  <c r="J18" i="1"/>
  <c r="L18" i="1"/>
  <c r="K18" i="1"/>
  <c r="M18" i="1"/>
  <c r="N18" i="1"/>
  <c r="O18" i="1"/>
  <c r="R18" i="1"/>
  <c r="G19" i="1"/>
  <c r="H19" i="1"/>
  <c r="N19" i="1"/>
  <c r="J21" i="1"/>
  <c r="K21" i="1"/>
  <c r="M21" i="1"/>
  <c r="N21" i="1"/>
  <c r="N33" i="1"/>
  <c r="R21" i="1"/>
  <c r="S21" i="1"/>
  <c r="J22" i="1"/>
  <c r="L22" i="1"/>
  <c r="K22" i="1"/>
  <c r="M22" i="1"/>
  <c r="N22" i="1"/>
  <c r="R22" i="1"/>
  <c r="J23" i="1"/>
  <c r="K23" i="1"/>
  <c r="L23" i="1"/>
  <c r="M23" i="1"/>
  <c r="R23" i="1"/>
  <c r="J24" i="1"/>
  <c r="K24" i="1"/>
  <c r="L24" i="1"/>
  <c r="O24" i="1"/>
  <c r="M24" i="1"/>
  <c r="N24" i="1"/>
  <c r="R24" i="1"/>
  <c r="J25" i="1"/>
  <c r="K25" i="1"/>
  <c r="M25" i="1"/>
  <c r="N25" i="1"/>
  <c r="R25" i="1"/>
  <c r="J26" i="1"/>
  <c r="K26" i="1"/>
  <c r="M26" i="1"/>
  <c r="N26" i="1"/>
  <c r="R26" i="1"/>
  <c r="J27" i="1"/>
  <c r="K27" i="1"/>
  <c r="L27" i="1"/>
  <c r="O27" i="1"/>
  <c r="M27" i="1"/>
  <c r="N27" i="1"/>
  <c r="R27" i="1"/>
  <c r="J28" i="1"/>
  <c r="K28" i="1"/>
  <c r="L28" i="1"/>
  <c r="O28" i="1"/>
  <c r="P28" i="1"/>
  <c r="M28" i="1"/>
  <c r="N28" i="1"/>
  <c r="Q28" i="1"/>
  <c r="R28" i="1"/>
  <c r="J29" i="1"/>
  <c r="K29" i="1"/>
  <c r="L29" i="1"/>
  <c r="O29" i="1"/>
  <c r="P29" i="1"/>
  <c r="Q29" i="1"/>
  <c r="M29" i="1"/>
  <c r="N29" i="1"/>
  <c r="R29" i="1"/>
  <c r="J30" i="1"/>
  <c r="K30" i="1"/>
  <c r="M30" i="1"/>
  <c r="N30" i="1"/>
  <c r="R30" i="1"/>
  <c r="J31" i="1"/>
  <c r="K31" i="1"/>
  <c r="L31" i="1"/>
  <c r="M31" i="1"/>
  <c r="N31" i="1"/>
  <c r="R31" i="1"/>
  <c r="J32" i="1"/>
  <c r="K32" i="1"/>
  <c r="L32" i="1"/>
  <c r="O32" i="1"/>
  <c r="M32" i="1"/>
  <c r="N32" i="1"/>
  <c r="R32" i="1"/>
  <c r="G33" i="1"/>
  <c r="H33" i="1"/>
  <c r="J35" i="1"/>
  <c r="K35" i="1"/>
  <c r="M35" i="1"/>
  <c r="N35" i="1"/>
  <c r="R35" i="1"/>
  <c r="S35" i="1"/>
  <c r="J36" i="1"/>
  <c r="K36" i="1"/>
  <c r="L36" i="1"/>
  <c r="O36" i="1"/>
  <c r="P36" i="1"/>
  <c r="Q36" i="1"/>
  <c r="M36" i="1"/>
  <c r="N36" i="1"/>
  <c r="R36" i="1"/>
  <c r="J37" i="1"/>
  <c r="K37" i="1"/>
  <c r="M37" i="1"/>
  <c r="R37" i="1"/>
  <c r="J38" i="1"/>
  <c r="K38" i="1"/>
  <c r="L38" i="1"/>
  <c r="M38" i="1"/>
  <c r="N38" i="1"/>
  <c r="R38" i="1"/>
  <c r="J39" i="1"/>
  <c r="K39" i="1"/>
  <c r="L39" i="1"/>
  <c r="O39" i="1"/>
  <c r="M39" i="1"/>
  <c r="N39" i="1"/>
  <c r="R39" i="1"/>
  <c r="J40" i="1"/>
  <c r="K40" i="1"/>
  <c r="L40" i="1"/>
  <c r="O40" i="1"/>
  <c r="M40" i="1"/>
  <c r="N40" i="1"/>
  <c r="P40" i="1"/>
  <c r="Q40" i="1"/>
  <c r="R40" i="1"/>
  <c r="J41" i="1"/>
  <c r="K41" i="1"/>
  <c r="L41" i="1"/>
  <c r="O41" i="1"/>
  <c r="M41" i="1"/>
  <c r="N41" i="1"/>
  <c r="P41" i="1"/>
  <c r="Q41" i="1"/>
  <c r="R41" i="1"/>
  <c r="J42" i="1"/>
  <c r="K42" i="1"/>
  <c r="L42" i="1"/>
  <c r="O42" i="1"/>
  <c r="M42" i="1"/>
  <c r="N42" i="1"/>
  <c r="R42" i="1"/>
  <c r="J43" i="1"/>
  <c r="L43" i="1"/>
  <c r="O43" i="1"/>
  <c r="K43" i="1"/>
  <c r="M43" i="1"/>
  <c r="N43" i="1"/>
  <c r="R43" i="1"/>
  <c r="G44" i="1"/>
  <c r="G53" i="1"/>
  <c r="H44" i="1"/>
  <c r="H53" i="1"/>
  <c r="H62" i="1"/>
  <c r="N44" i="1"/>
  <c r="J46" i="1"/>
  <c r="K46" i="1"/>
  <c r="M46" i="1"/>
  <c r="N46" i="1"/>
  <c r="R46" i="1"/>
  <c r="S46" i="1"/>
  <c r="J47" i="1"/>
  <c r="K47" i="1"/>
  <c r="M47" i="1"/>
  <c r="N47" i="1"/>
  <c r="R47" i="1"/>
  <c r="S47" i="1"/>
  <c r="J48" i="1"/>
  <c r="K48" i="1"/>
  <c r="L48" i="1"/>
  <c r="O48" i="1"/>
  <c r="P48" i="1"/>
  <c r="Q48" i="1"/>
  <c r="M48" i="1"/>
  <c r="N48" i="1"/>
  <c r="R48" i="1"/>
  <c r="J49" i="1"/>
  <c r="L49" i="1"/>
  <c r="K49" i="1"/>
  <c r="M49" i="1"/>
  <c r="N49" i="1"/>
  <c r="O49" i="1"/>
  <c r="R49" i="1"/>
  <c r="J50" i="1"/>
  <c r="L50" i="1"/>
  <c r="K50" i="1"/>
  <c r="M50" i="1"/>
  <c r="N50" i="1"/>
  <c r="R50" i="1"/>
  <c r="G51" i="1"/>
  <c r="H51" i="1"/>
  <c r="M51" i="1"/>
  <c r="N51" i="1"/>
  <c r="N53" i="1"/>
  <c r="J56" i="1"/>
  <c r="K56" i="1"/>
  <c r="L56" i="1"/>
  <c r="O56" i="1"/>
  <c r="O60" i="1"/>
  <c r="M56" i="1"/>
  <c r="N56" i="1"/>
  <c r="P56" i="1"/>
  <c r="P60" i="1"/>
  <c r="Q56" i="1"/>
  <c r="Q60" i="1"/>
  <c r="J57" i="1"/>
  <c r="K57" i="1"/>
  <c r="L57" i="1"/>
  <c r="M57" i="1"/>
  <c r="N57" i="1"/>
  <c r="J58" i="1"/>
  <c r="K58" i="1"/>
  <c r="L58" i="1"/>
  <c r="O58" i="1"/>
  <c r="M58" i="1"/>
  <c r="N58" i="1"/>
  <c r="P58" i="1"/>
  <c r="Q58" i="1"/>
  <c r="G60" i="1"/>
  <c r="H60" i="1"/>
  <c r="N60" i="1"/>
  <c r="N62" i="1"/>
  <c r="N77" i="1"/>
  <c r="G62" i="1"/>
  <c r="G68" i="1"/>
  <c r="G72" i="1"/>
  <c r="P30" i="2"/>
  <c r="O31" i="2"/>
  <c r="P57" i="1"/>
  <c r="Q57" i="1"/>
  <c r="P42" i="1"/>
  <c r="Q42" i="1"/>
  <c r="P38" i="1"/>
  <c r="Q38" i="1"/>
  <c r="P10" i="1"/>
  <c r="Q10" i="1"/>
  <c r="O49" i="2"/>
  <c r="P49" i="2"/>
  <c r="Q49" i="2"/>
  <c r="P44" i="2"/>
  <c r="Q44" i="2"/>
  <c r="P43" i="1"/>
  <c r="Q43" i="1"/>
  <c r="P26" i="1"/>
  <c r="Q26" i="1"/>
  <c r="P22" i="1"/>
  <c r="Q22" i="1"/>
  <c r="G75" i="1"/>
  <c r="L46" i="1"/>
  <c r="O46" i="1"/>
  <c r="P39" i="1"/>
  <c r="Q39" i="1"/>
  <c r="L35" i="1"/>
  <c r="O35" i="1"/>
  <c r="P32" i="1"/>
  <c r="Q32" i="1"/>
  <c r="P27" i="1"/>
  <c r="Q27" i="1"/>
  <c r="P17" i="1"/>
  <c r="Q17" i="1"/>
  <c r="M53" i="2"/>
  <c r="M55" i="2"/>
  <c r="M69" i="2"/>
  <c r="P52" i="2"/>
  <c r="Q52" i="2"/>
  <c r="P35" i="2"/>
  <c r="Q35" i="2"/>
  <c r="L7" i="2"/>
  <c r="O7" i="2"/>
  <c r="P49" i="1"/>
  <c r="Q49" i="1"/>
  <c r="P24" i="1"/>
  <c r="Q24" i="1"/>
  <c r="N23" i="1"/>
  <c r="O23" i="1"/>
  <c r="M33" i="1"/>
  <c r="P43" i="2"/>
  <c r="Q43" i="2"/>
  <c r="P20" i="2"/>
  <c r="Q20" i="2"/>
  <c r="N8" i="2"/>
  <c r="M13" i="2"/>
  <c r="M60" i="1"/>
  <c r="O57" i="1"/>
  <c r="O50" i="1"/>
  <c r="P50" i="1"/>
  <c r="Q50" i="1"/>
  <c r="L47" i="1"/>
  <c r="O47" i="1"/>
  <c r="P47" i="1"/>
  <c r="Q47" i="1"/>
  <c r="N37" i="1"/>
  <c r="M44" i="1"/>
  <c r="M53" i="1"/>
  <c r="L25" i="1"/>
  <c r="O25" i="1"/>
  <c r="P25" i="1"/>
  <c r="Q25" i="1"/>
  <c r="P12" i="1"/>
  <c r="Q12" i="1"/>
  <c r="Q67" i="2"/>
  <c r="P22" i="2"/>
  <c r="Q22" i="2"/>
  <c r="O17" i="2"/>
  <c r="P17" i="2"/>
  <c r="Q17" i="2"/>
  <c r="P15" i="1"/>
  <c r="P42" i="2"/>
  <c r="Q42" i="2"/>
  <c r="P40" i="2"/>
  <c r="O53" i="2"/>
  <c r="P26" i="2"/>
  <c r="Q26" i="2"/>
  <c r="O38" i="1"/>
  <c r="O31" i="1"/>
  <c r="P31" i="1"/>
  <c r="Q31" i="1"/>
  <c r="L26" i="1"/>
  <c r="O26" i="1"/>
  <c r="O22" i="1"/>
  <c r="P18" i="1"/>
  <c r="Q18" i="1"/>
  <c r="L11" i="1"/>
  <c r="O11" i="1"/>
  <c r="L8" i="1"/>
  <c r="O8" i="1"/>
  <c r="O51" i="2"/>
  <c r="P51" i="2"/>
  <c r="Q51" i="2"/>
  <c r="O50" i="2"/>
  <c r="P50" i="2"/>
  <c r="Q50" i="2"/>
  <c r="L45" i="2"/>
  <c r="O45" i="2"/>
  <c r="O43" i="2"/>
  <c r="L34" i="2"/>
  <c r="O34" i="2"/>
  <c r="P34" i="2"/>
  <c r="Q34" i="2"/>
  <c r="O24" i="2"/>
  <c r="P24" i="2"/>
  <c r="Q24" i="2"/>
  <c r="L21" i="2"/>
  <c r="O21" i="2"/>
  <c r="O19" i="2"/>
  <c r="P19" i="2"/>
  <c r="Q19" i="2"/>
  <c r="O18" i="2"/>
  <c r="P18" i="2"/>
  <c r="Q18" i="2"/>
  <c r="O12" i="2"/>
  <c r="P12" i="2"/>
  <c r="Q12" i="2"/>
  <c r="L37" i="1"/>
  <c r="L30" i="1"/>
  <c r="O30" i="1"/>
  <c r="P30" i="1"/>
  <c r="Q30" i="1"/>
  <c r="P11" i="1"/>
  <c r="Q11" i="1"/>
  <c r="P45" i="2"/>
  <c r="Q45" i="2"/>
  <c r="L42" i="2"/>
  <c r="O42" i="2"/>
  <c r="L27" i="2"/>
  <c r="O27" i="2"/>
  <c r="P27" i="2"/>
  <c r="Q27" i="2"/>
  <c r="P21" i="2"/>
  <c r="Q21" i="2"/>
  <c r="N15" i="2"/>
  <c r="M28" i="2"/>
  <c r="L11" i="2"/>
  <c r="O11" i="2"/>
  <c r="P11" i="2"/>
  <c r="Q11" i="2"/>
  <c r="O9" i="2"/>
  <c r="P9" i="2"/>
  <c r="Q9" i="2"/>
  <c r="O8" i="2"/>
  <c r="L21" i="1"/>
  <c r="O21" i="1"/>
  <c r="O33" i="1"/>
  <c r="M19" i="1"/>
  <c r="O12" i="1"/>
  <c r="L9" i="1"/>
  <c r="O9" i="1"/>
  <c r="P9" i="1"/>
  <c r="Q9" i="1"/>
  <c r="O46" i="2"/>
  <c r="P46" i="2"/>
  <c r="Q46" i="2"/>
  <c r="G55" i="2"/>
  <c r="G69" i="2"/>
  <c r="O35" i="2"/>
  <c r="P33" i="2"/>
  <c r="O25" i="2"/>
  <c r="P25" i="2"/>
  <c r="Q25" i="2"/>
  <c r="O22" i="2"/>
  <c r="O15" i="2"/>
  <c r="O28" i="2"/>
  <c r="Q33" i="2"/>
  <c r="Q38" i="2"/>
  <c r="P38" i="2"/>
  <c r="N28" i="2"/>
  <c r="N55" i="2"/>
  <c r="N69" i="2"/>
  <c r="P15" i="2"/>
  <c r="O37" i="1"/>
  <c r="P37" i="1"/>
  <c r="Q37" i="1"/>
  <c r="P8" i="1"/>
  <c r="O13" i="1"/>
  <c r="O55" i="2"/>
  <c r="O69" i="2"/>
  <c r="P8" i="2"/>
  <c r="Q8" i="2"/>
  <c r="O51" i="1"/>
  <c r="P46" i="1"/>
  <c r="Q30" i="2"/>
  <c r="Q31" i="2"/>
  <c r="P31" i="2"/>
  <c r="M62" i="1"/>
  <c r="M77" i="1"/>
  <c r="P23" i="1"/>
  <c r="Q23" i="1"/>
  <c r="P7" i="2"/>
  <c r="O13" i="2"/>
  <c r="P35" i="1"/>
  <c r="O44" i="1"/>
  <c r="P19" i="1"/>
  <c r="Q15" i="1"/>
  <c r="Q19" i="1"/>
  <c r="Q40" i="2"/>
  <c r="Q53" i="2"/>
  <c r="P53" i="2"/>
  <c r="P21" i="1"/>
  <c r="Q75" i="1"/>
  <c r="G77" i="1"/>
  <c r="Q55" i="2"/>
  <c r="Q69" i="2"/>
  <c r="Q35" i="1"/>
  <c r="Q44" i="1"/>
  <c r="P44" i="1"/>
  <c r="P51" i="1"/>
  <c r="Q46" i="1"/>
  <c r="Q51" i="1"/>
  <c r="Q53" i="1"/>
  <c r="Q62" i="1"/>
  <c r="Q77" i="1"/>
  <c r="O53" i="1"/>
  <c r="O62" i="1"/>
  <c r="O77" i="1"/>
  <c r="P13" i="1"/>
  <c r="Q8" i="1"/>
  <c r="Q13" i="1"/>
  <c r="P28" i="2"/>
  <c r="P55" i="2"/>
  <c r="P69" i="2"/>
  <c r="Q15" i="2"/>
  <c r="Q28" i="2"/>
  <c r="Q21" i="1"/>
  <c r="Q33" i="1"/>
  <c r="P33" i="1"/>
  <c r="P13" i="2"/>
  <c r="Q7" i="2"/>
  <c r="Q13" i="2"/>
  <c r="P53" i="1"/>
  <c r="P62" i="1"/>
  <c r="P77" i="1"/>
</calcChain>
</file>

<file path=xl/sharedStrings.xml><?xml version="1.0" encoding="utf-8"?>
<sst xmlns="http://schemas.openxmlformats.org/spreadsheetml/2006/main" count="81" uniqueCount="54">
  <si>
    <t>Date of Acquisition</t>
  </si>
  <si>
    <t>Salvage Value</t>
  </si>
  <si>
    <t>Net Amount to be Depreciated</t>
  </si>
  <si>
    <t>Depreciation Current Year</t>
  </si>
  <si>
    <t># Months in Service This Year</t>
  </si>
  <si>
    <t>For the Fiscal Year Beginning:</t>
  </si>
  <si>
    <t>And Ending</t>
  </si>
  <si>
    <t>Total Useful Life (in months)</t>
  </si>
  <si>
    <t>Accumulated Depreciation</t>
  </si>
  <si>
    <t>Net Book Value of Asset</t>
  </si>
  <si>
    <t>Asset Control Number</t>
  </si>
  <si>
    <t>Asset Description</t>
  </si>
  <si>
    <t>Asset Category</t>
  </si>
  <si>
    <t>Historical Cost/Fair Value Upon Receipt</t>
  </si>
  <si>
    <t>Out of Service Date</t>
  </si>
  <si>
    <t>Out of Service Adj1</t>
  </si>
  <si>
    <t>Out of Service Adj2</t>
  </si>
  <si>
    <t>Functional Activity</t>
  </si>
  <si>
    <t>TOTAL</t>
  </si>
  <si>
    <t>Depreciable assets (including ISF capital assets)</t>
  </si>
  <si>
    <t>Add- Internal Service Fund</t>
  </si>
  <si>
    <t xml:space="preserve"> </t>
  </si>
  <si>
    <t>Total depreciable assets</t>
  </si>
  <si>
    <t>Non-depreciable assets</t>
  </si>
  <si>
    <t>Total non-depreciable assets</t>
  </si>
  <si>
    <t>Out of Service Prior to Beg of Year?</t>
  </si>
  <si>
    <t>Out of Service this Year?</t>
  </si>
  <si>
    <t>TOTAL GENERAL GOVERNMENT</t>
  </si>
  <si>
    <t>TOTAL PUBLIC SAFETY</t>
  </si>
  <si>
    <t>TOTAL TRANSPORTATION</t>
  </si>
  <si>
    <t>TOTAL ENVIRONMENTAL PROTECTION</t>
  </si>
  <si>
    <t>TOTAL CULTURE/RECREATION</t>
  </si>
  <si>
    <t>City of Dogwood Depreciation Calculation Worksheet-Governmental Capital Assets</t>
  </si>
  <si>
    <t>TOTAL BUILDINGS</t>
  </si>
  <si>
    <t>TOTAL EQUIPMENT</t>
  </si>
  <si>
    <t>TOTAL INFRASTRUCTURE</t>
  </si>
  <si>
    <t>TOTAL OTHER IMPROVEMENTS</t>
  </si>
  <si>
    <t>TOTAL VEHICLES</t>
  </si>
  <si>
    <t>TOTAL DEPRECIABLE ASSETS</t>
  </si>
  <si>
    <t>TOTAL NON-DEPRECIABLE ASSETS</t>
  </si>
  <si>
    <t>TOTAL ASSETS</t>
  </si>
  <si>
    <t>Total assets</t>
  </si>
  <si>
    <t>General Instructions for Use</t>
  </si>
  <si>
    <t xml:space="preserve">This workbook has been provided as a tool to facilitate your unit's calculation of depreciation expense as required by GASB 34. </t>
  </si>
  <si>
    <t>The user should download a blank workbook and save it permanently on a local computer (higlight the file, right click, and do a "save as", naming the file using a name meaningful to you. You will not be able to retrieve any data entered into the workbook online.  After you download one copy, it would be best to then make another copy for the current year's data. If for whatever reason the current file becomes corrupted, the user should reload the blank copy from their local computer (or download another from the web) and begin again. For maximum protection, users should save their work frequently as they enter data.</t>
  </si>
  <si>
    <r>
      <t xml:space="preserve">The blue cells are protected to prevent accidental formula changes.  The </t>
    </r>
    <r>
      <rPr>
        <b/>
        <sz val="10"/>
        <rFont val="Arial"/>
        <family val="2"/>
      </rPr>
      <t xml:space="preserve">password </t>
    </r>
    <r>
      <rPr>
        <sz val="10"/>
        <rFont val="Arial"/>
        <family val="2"/>
      </rPr>
      <t>to unlock the workbook is</t>
    </r>
    <r>
      <rPr>
        <b/>
        <sz val="10"/>
        <rFont val="Arial"/>
        <family val="2"/>
      </rPr>
      <t xml:space="preserve"> gasb34</t>
    </r>
    <r>
      <rPr>
        <sz val="10"/>
        <rFont val="Arial"/>
      </rPr>
      <t xml:space="preserve"> (must be entered in lower case, no spaces).  Only users with advanced Excel skills should attempt to change the workbook by releasing the protection.</t>
    </r>
  </si>
  <si>
    <t xml:space="preserve">The workbook is color-coded.  Blue cells are calculated numbers and are protected and locked.  Yellow cells are those that need data entered by the user.  However, every yellow cell may not be applicable to your unit and can be left blank. </t>
  </si>
  <si>
    <t xml:space="preserve">This workbook is designed to calculate depreciation expense for one fiscal year.  It is formlated using the straightline depreciation method.  The calculations round off to the nearest month to calculate the number of months each asset is in service during the year.  If an asset is removed from service during the year, enter the date service ends in the appropriate column.  If an asset is still in use, leave the out of service column blank. You may enter fully depreciated assets in the workbook (so that your total assets will be accurate) but you will need to put the out of service date in the appropriate column.  </t>
  </si>
  <si>
    <t xml:space="preserve">A sample workbook is available for City of Dogwood.  </t>
  </si>
  <si>
    <t>TOTAL LAND</t>
  </si>
  <si>
    <t>TOTAL CONSTRUCTION IN PROGRESS</t>
  </si>
  <si>
    <t xml:space="preserve">In the "Sort by Asset Function" worksheet, there is a section for "ISF" assets.  This is for Internal Service Fund assets assuming the ISF has been deemed to be primarily governmental in nature under GASB 34.  If your ISF has been determined to be business-type in nature or if you don't have an ISF, then ignore this section.  In the "Sort by Asset Class" section, the ISF assets would be recorded with the other assets of the same class. Please note that the depreciation expense calculated on ISF assets will not be recorded in the Statement of Activities but rather will be included in the profit or loss from the ISF that is allocated across the user functions. </t>
  </si>
  <si>
    <t xml:space="preserve">Two very important pieces of data that must be entered for the spreadsheet to work are the beginning and ending dates for the fiscal year being recorded.  These should be entered in the xx/xx/xxxx format.  If they are not entered the months in service formula will not work.  </t>
  </si>
  <si>
    <t>This workbook is mapped using cell references.  Any addition of columns and/or rows could alter the formulas and corrupt the data.  If you need to add rows within each subsection of either sheet, which many of you will need to do, select a row in the middle of the section and add rows above that row.  Then copy the formulas from the original row above the added rows.  This will help ensure that the formulas are copies correctly.  If you have yellow lines that you are not using, either enter "0" in each cell or delete the line to prevent errors in the total columns.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</si>
</sst>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5" formatCode="_(&quot;$&quot;* #,##0_);_(&quot;$&quot;* \(#,##0\);_(&quot;$&quot;* &quot;-&quot;??_);_(@_)"/>
  </numFmts>
  <fonts count="10" x14ac:knownFonts="1">
    <font>
      <sz val="10"/>
      <name val="Arial"/>
    </font>
    <font>
      <sz val="10"/>
      <name val="Arial"/>
    </font>
    <font>
      <b/>
      <sz val="16"/>
      <name val="Arial"/>
      <family val="2"/>
    </font>
    <font>
      <b/>
      <u/>
      <sz val="10"/>
      <name val="Arial"/>
      <family val="2"/>
    </font>
    <font>
      <sz val="10"/>
      <color indexed="10"/>
      <name val="Arial"/>
    </font>
    <font>
      <sz val="10"/>
      <color indexed="20"/>
      <name val="Arial"/>
    </font>
    <font>
      <b/>
      <sz val="14"/>
      <name val="Arial"/>
      <family val="2"/>
    </font>
    <font>
      <b/>
      <sz val="10"/>
      <name val="Arial"/>
      <family val="2"/>
    </font>
    <font>
      <sz val="10"/>
      <name val="Arial"/>
      <family val="2"/>
    </font>
    <font>
      <sz val="10"/>
      <color indexed="20"/>
      <name val="Arial"/>
      <family val="2"/>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5">
    <border>
      <left/>
      <right/>
      <top/>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0" fillId="0" borderId="0" xfId="0"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14" fontId="0" fillId="0" borderId="1" xfId="0" applyNumberFormat="1" applyBorder="1" applyAlignment="1">
      <alignment horizontal="center"/>
    </xf>
    <xf numFmtId="14" fontId="0" fillId="0" borderId="1" xfId="0" applyNumberFormat="1" applyBorder="1" applyAlignment="1">
      <alignment horizontal="center" wrapText="1"/>
    </xf>
    <xf numFmtId="38" fontId="0" fillId="0" borderId="0" xfId="0" applyNumberFormat="1" applyFill="1"/>
    <xf numFmtId="0" fontId="0" fillId="0" borderId="0" xfId="0" applyAlignment="1">
      <alignment wrapText="1"/>
    </xf>
    <xf numFmtId="14" fontId="0" fillId="0" borderId="0" xfId="0" applyNumberFormat="1" applyFill="1"/>
    <xf numFmtId="0" fontId="0" fillId="0" borderId="0" xfId="0" applyAlignment="1"/>
    <xf numFmtId="0" fontId="0" fillId="0" borderId="2" xfId="0" applyBorder="1"/>
    <xf numFmtId="38" fontId="0" fillId="2" borderId="2" xfId="0" applyNumberFormat="1" applyFill="1" applyBorder="1"/>
    <xf numFmtId="38" fontId="0" fillId="3" borderId="2" xfId="0" applyNumberFormat="1" applyFill="1" applyBorder="1"/>
    <xf numFmtId="0" fontId="0" fillId="0" borderId="0" xfId="0" applyFill="1"/>
    <xf numFmtId="0" fontId="3" fillId="0" borderId="0" xfId="0" applyFont="1"/>
    <xf numFmtId="0" fontId="4" fillId="0" borderId="0" xfId="0" applyFont="1"/>
    <xf numFmtId="0" fontId="0" fillId="0" borderId="0" xfId="0" applyFill="1" applyAlignment="1"/>
    <xf numFmtId="0" fontId="0" fillId="0" borderId="0" xfId="0" applyFill="1" applyAlignment="1">
      <alignment wrapText="1"/>
    </xf>
    <xf numFmtId="0" fontId="0" fillId="0" borderId="3" xfId="0" applyBorder="1"/>
    <xf numFmtId="14" fontId="0" fillId="0" borderId="0" xfId="0" applyNumberFormat="1" applyBorder="1"/>
    <xf numFmtId="38" fontId="0" fillId="0" borderId="0" xfId="0" applyNumberFormat="1" applyBorder="1"/>
    <xf numFmtId="38" fontId="0" fillId="0" borderId="0" xfId="0" applyNumberFormat="1" applyBorder="1" applyAlignment="1">
      <alignment horizontal="center"/>
    </xf>
    <xf numFmtId="0" fontId="0" fillId="0" borderId="0" xfId="0" applyBorder="1"/>
    <xf numFmtId="38" fontId="0" fillId="2" borderId="4" xfId="0" applyNumberFormat="1" applyFill="1" applyBorder="1"/>
    <xf numFmtId="38" fontId="0" fillId="3" borderId="4" xfId="0" applyNumberFormat="1" applyFill="1" applyBorder="1"/>
    <xf numFmtId="0" fontId="5" fillId="0" borderId="2" xfId="0" applyFont="1" applyBorder="1"/>
    <xf numFmtId="0" fontId="5" fillId="0" borderId="2" xfId="0" applyFont="1" applyFill="1" applyBorder="1"/>
    <xf numFmtId="0" fontId="5" fillId="0" borderId="0" xfId="0" applyFont="1" applyFill="1"/>
    <xf numFmtId="38" fontId="5" fillId="3" borderId="5" xfId="0" applyNumberFormat="1" applyFont="1" applyFill="1" applyBorder="1"/>
    <xf numFmtId="0" fontId="5" fillId="0" borderId="0" xfId="0" applyFont="1"/>
    <xf numFmtId="38" fontId="5" fillId="3" borderId="2" xfId="0" applyNumberFormat="1" applyFont="1" applyFill="1" applyBorder="1"/>
    <xf numFmtId="0" fontId="5" fillId="3" borderId="0" xfId="0" applyFont="1" applyFill="1"/>
    <xf numFmtId="38" fontId="5" fillId="3" borderId="6" xfId="0" applyNumberFormat="1" applyFont="1" applyFill="1" applyBorder="1"/>
    <xf numFmtId="38" fontId="0" fillId="2" borderId="3" xfId="0" applyNumberFormat="1" applyFill="1" applyBorder="1"/>
    <xf numFmtId="38" fontId="0" fillId="3" borderId="3" xfId="0" applyNumberFormat="1" applyFill="1" applyBorder="1"/>
    <xf numFmtId="38" fontId="0" fillId="3" borderId="7" xfId="0" applyNumberFormat="1" applyFill="1" applyBorder="1"/>
    <xf numFmtId="0" fontId="5" fillId="0" borderId="3" xfId="0" applyFont="1" applyFill="1" applyBorder="1"/>
    <xf numFmtId="38" fontId="5" fillId="3" borderId="8" xfId="0" applyNumberFormat="1" applyFont="1" applyFill="1" applyBorder="1"/>
    <xf numFmtId="38" fontId="5" fillId="3" borderId="3" xfId="0" applyNumberFormat="1" applyFont="1" applyFill="1" applyBorder="1"/>
    <xf numFmtId="38" fontId="4" fillId="0" borderId="0" xfId="0" applyNumberFormat="1" applyFont="1" applyBorder="1"/>
    <xf numFmtId="38" fontId="4" fillId="3" borderId="9" xfId="0" applyNumberFormat="1" applyFont="1" applyFill="1" applyBorder="1"/>
    <xf numFmtId="6" fontId="4" fillId="3" borderId="10" xfId="0" applyNumberFormat="1" applyFont="1" applyFill="1" applyBorder="1"/>
    <xf numFmtId="0" fontId="4" fillId="3" borderId="0" xfId="0" applyFont="1" applyFill="1"/>
    <xf numFmtId="0" fontId="0" fillId="2" borderId="2" xfId="0" applyFill="1" applyBorder="1" applyProtection="1">
      <protection locked="0"/>
    </xf>
    <xf numFmtId="0" fontId="0" fillId="2" borderId="0" xfId="0" applyFill="1" applyProtection="1">
      <protection locked="0"/>
    </xf>
    <xf numFmtId="0" fontId="0" fillId="2" borderId="3" xfId="0" applyFill="1" applyBorder="1" applyProtection="1">
      <protection locked="0"/>
    </xf>
    <xf numFmtId="14" fontId="0" fillId="2" borderId="3" xfId="0" applyNumberFormat="1" applyFill="1" applyBorder="1" applyProtection="1">
      <protection locked="0"/>
    </xf>
    <xf numFmtId="38" fontId="0" fillId="2" borderId="3" xfId="0" applyNumberFormat="1" applyFill="1" applyBorder="1" applyProtection="1">
      <protection locked="0"/>
    </xf>
    <xf numFmtId="38" fontId="0" fillId="2" borderId="2" xfId="0" applyNumberFormat="1" applyFill="1" applyBorder="1" applyProtection="1">
      <protection locked="0"/>
    </xf>
    <xf numFmtId="38" fontId="0" fillId="2" borderId="7" xfId="0" applyNumberFormat="1" applyFill="1" applyBorder="1" applyProtection="1">
      <protection locked="0"/>
    </xf>
    <xf numFmtId="38" fontId="0" fillId="2" borderId="4" xfId="0" applyNumberFormat="1" applyFill="1" applyBorder="1" applyProtection="1">
      <protection locked="0"/>
    </xf>
    <xf numFmtId="14" fontId="0" fillId="2" borderId="2" xfId="0" applyNumberFormat="1" applyFill="1" applyBorder="1" applyProtection="1">
      <protection locked="0"/>
    </xf>
    <xf numFmtId="14" fontId="0" fillId="2" borderId="4" xfId="0" applyNumberFormat="1" applyFill="1" applyBorder="1" applyProtection="1">
      <protection locked="0"/>
    </xf>
    <xf numFmtId="14" fontId="0" fillId="2" borderId="0" xfId="0" applyNumberFormat="1" applyFill="1" applyProtection="1">
      <protection locked="0"/>
    </xf>
    <xf numFmtId="38" fontId="0" fillId="2" borderId="0" xfId="0" applyNumberFormat="1" applyFill="1" applyProtection="1">
      <protection locked="0"/>
    </xf>
    <xf numFmtId="6" fontId="0" fillId="3" borderId="10" xfId="0" applyNumberFormat="1" applyFill="1" applyBorder="1"/>
    <xf numFmtId="0" fontId="0" fillId="0" borderId="2" xfId="0" applyFill="1" applyBorder="1" applyProtection="1">
      <protection locked="0"/>
    </xf>
    <xf numFmtId="14" fontId="0" fillId="0" borderId="2" xfId="0" applyNumberFormat="1" applyFill="1" applyBorder="1" applyProtection="1">
      <protection locked="0"/>
    </xf>
    <xf numFmtId="0" fontId="0" fillId="0" borderId="0" xfId="0" applyFill="1" applyBorder="1" applyProtection="1">
      <protection locked="0"/>
    </xf>
    <xf numFmtId="14" fontId="0" fillId="0" borderId="0" xfId="0" applyNumberFormat="1" applyFill="1" applyBorder="1" applyProtection="1">
      <protection locked="0"/>
    </xf>
    <xf numFmtId="0" fontId="5" fillId="0" borderId="2" xfId="0" applyFont="1" applyFill="1" applyBorder="1" applyProtection="1">
      <protection locked="0"/>
    </xf>
    <xf numFmtId="14" fontId="5" fillId="0" borderId="2" xfId="0" applyNumberFormat="1" applyFont="1" applyFill="1" applyBorder="1" applyProtection="1">
      <protection locked="0"/>
    </xf>
    <xf numFmtId="38" fontId="5" fillId="3" borderId="9" xfId="0" applyNumberFormat="1" applyFont="1" applyFill="1" applyBorder="1"/>
    <xf numFmtId="38" fontId="0" fillId="0" borderId="0" xfId="0" applyNumberFormat="1" applyFill="1" applyBorder="1" applyProtection="1">
      <protection locked="0"/>
    </xf>
    <xf numFmtId="38" fontId="5" fillId="3" borderId="5" xfId="0" applyNumberFormat="1" applyFont="1" applyFill="1" applyBorder="1" applyProtection="1">
      <protection locked="0"/>
    </xf>
    <xf numFmtId="165" fontId="0" fillId="0" borderId="0" xfId="1" applyNumberFormat="1" applyFont="1" applyBorder="1" applyAlignment="1">
      <alignment wrapText="1"/>
    </xf>
    <xf numFmtId="38" fontId="9" fillId="3" borderId="9" xfId="1" applyNumberFormat="1" applyFont="1" applyFill="1" applyBorder="1" applyAlignment="1">
      <alignment wrapText="1"/>
    </xf>
    <xf numFmtId="14" fontId="5" fillId="0" borderId="3" xfId="0" applyNumberFormat="1" applyFont="1" applyFill="1" applyBorder="1"/>
    <xf numFmtId="38" fontId="5" fillId="0" borderId="2" xfId="0" applyNumberFormat="1" applyFont="1" applyFill="1" applyBorder="1"/>
    <xf numFmtId="38" fontId="5" fillId="0" borderId="3" xfId="0" applyNumberFormat="1" applyFont="1" applyFill="1" applyBorder="1"/>
    <xf numFmtId="0" fontId="0" fillId="0" borderId="0" xfId="0" applyFill="1" applyProtection="1">
      <protection locked="0"/>
    </xf>
    <xf numFmtId="0" fontId="0" fillId="0" borderId="3" xfId="0" applyFill="1" applyBorder="1" applyProtection="1">
      <protection locked="0"/>
    </xf>
    <xf numFmtId="14" fontId="0" fillId="0" borderId="3" xfId="0" applyNumberFormat="1" applyFill="1" applyBorder="1" applyProtection="1">
      <protection locked="0"/>
    </xf>
    <xf numFmtId="38" fontId="0" fillId="0" borderId="3" xfId="0" applyNumberFormat="1" applyFill="1" applyBorder="1" applyProtection="1">
      <protection locked="0"/>
    </xf>
    <xf numFmtId="38" fontId="0" fillId="0" borderId="2" xfId="0" applyNumberFormat="1" applyFill="1" applyBorder="1" applyProtection="1">
      <protection locked="0"/>
    </xf>
    <xf numFmtId="38" fontId="0" fillId="0" borderId="3" xfId="0" applyNumberFormat="1" applyFill="1" applyBorder="1"/>
    <xf numFmtId="38" fontId="0" fillId="0" borderId="2" xfId="0" applyNumberFormat="1" applyFill="1" applyBorder="1"/>
    <xf numFmtId="38" fontId="0" fillId="0" borderId="0" xfId="0" applyNumberFormat="1" applyFill="1" applyBorder="1"/>
    <xf numFmtId="38" fontId="5" fillId="0" borderId="0" xfId="0" applyNumberFormat="1" applyFont="1" applyFill="1" applyBorder="1"/>
    <xf numFmtId="14" fontId="5" fillId="0" borderId="5" xfId="0" applyNumberFormat="1" applyFont="1" applyFill="1" applyBorder="1"/>
    <xf numFmtId="38" fontId="5" fillId="0" borderId="5" xfId="0" applyNumberFormat="1" applyFont="1" applyFill="1" applyBorder="1"/>
    <xf numFmtId="0" fontId="5" fillId="0" borderId="6" xfId="0" applyFont="1" applyFill="1" applyBorder="1"/>
    <xf numFmtId="38" fontId="0" fillId="3" borderId="9" xfId="0" applyNumberFormat="1" applyFill="1" applyBorder="1"/>
    <xf numFmtId="0" fontId="6" fillId="3" borderId="11" xfId="0" applyFont="1" applyFill="1" applyBorder="1" applyAlignment="1">
      <alignment horizontal="center"/>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7" xfId="0" applyFont="1" applyFill="1" applyBorder="1" applyAlignment="1">
      <alignment horizontal="center"/>
    </xf>
    <xf numFmtId="0" fontId="6" fillId="3" borderId="9" xfId="0" applyFont="1" applyFill="1" applyBorder="1" applyAlignment="1">
      <alignment horizontal="center"/>
    </xf>
    <xf numFmtId="0" fontId="6" fillId="3" borderId="14" xfId="0" applyFont="1" applyFill="1" applyBorder="1" applyAlignment="1">
      <alignment horizontal="center"/>
    </xf>
    <xf numFmtId="0" fontId="0" fillId="0" borderId="0" xfId="0" applyAlignment="1">
      <alignment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zoomScaleNormal="100" workbookViewId="0">
      <selection activeCell="A23" sqref="A23"/>
    </sheetView>
  </sheetViews>
  <sheetFormatPr defaultRowHeight="12.75" x14ac:dyDescent="0.2"/>
  <cols>
    <col min="1" max="1" width="3.28515625" customWidth="1"/>
    <col min="11" max="11" width="17.42578125" customWidth="1"/>
  </cols>
  <sheetData>
    <row r="2" spans="1:11" ht="12.75" customHeight="1" x14ac:dyDescent="0.2">
      <c r="A2" s="83" t="s">
        <v>42</v>
      </c>
      <c r="B2" s="84"/>
      <c r="C2" s="84"/>
      <c r="D2" s="84"/>
      <c r="E2" s="84"/>
      <c r="F2" s="84"/>
      <c r="G2" s="84"/>
      <c r="H2" s="84"/>
      <c r="I2" s="84"/>
      <c r="J2" s="84"/>
      <c r="K2" s="85"/>
    </row>
    <row r="3" spans="1:11" ht="12.75" customHeight="1" x14ac:dyDescent="0.2">
      <c r="A3" s="86"/>
      <c r="B3" s="87"/>
      <c r="C3" s="87"/>
      <c r="D3" s="87"/>
      <c r="E3" s="87"/>
      <c r="F3" s="87"/>
      <c r="G3" s="87"/>
      <c r="H3" s="87"/>
      <c r="I3" s="87"/>
      <c r="J3" s="87"/>
      <c r="K3" s="88"/>
    </row>
    <row r="5" spans="1:11" ht="12.75" customHeight="1" x14ac:dyDescent="0.2">
      <c r="A5" s="89" t="s">
        <v>43</v>
      </c>
      <c r="B5" s="89"/>
      <c r="C5" s="89"/>
      <c r="D5" s="89"/>
      <c r="E5" s="89"/>
      <c r="F5" s="89"/>
      <c r="G5" s="89"/>
      <c r="H5" s="89"/>
      <c r="I5" s="89"/>
      <c r="J5" s="89"/>
      <c r="K5" s="89"/>
    </row>
    <row r="6" spans="1:11" x14ac:dyDescent="0.2">
      <c r="A6" s="89"/>
      <c r="B6" s="89"/>
      <c r="C6" s="89"/>
      <c r="D6" s="89"/>
      <c r="E6" s="89"/>
      <c r="F6" s="89"/>
      <c r="G6" s="89"/>
      <c r="H6" s="89"/>
      <c r="I6" s="89"/>
      <c r="J6" s="89"/>
      <c r="K6" s="89"/>
    </row>
    <row r="7" spans="1:11" hidden="1" x14ac:dyDescent="0.2">
      <c r="A7" s="89"/>
      <c r="B7" s="89"/>
      <c r="C7" s="89"/>
      <c r="D7" s="89"/>
      <c r="E7" s="89"/>
      <c r="F7" s="89"/>
      <c r="G7" s="89"/>
      <c r="H7" s="89"/>
      <c r="I7" s="89"/>
      <c r="J7" s="89"/>
      <c r="K7" s="89"/>
    </row>
    <row r="9" spans="1:11" ht="12.75" customHeight="1" x14ac:dyDescent="0.2">
      <c r="A9" s="89" t="s">
        <v>44</v>
      </c>
      <c r="B9" s="89"/>
      <c r="C9" s="89"/>
      <c r="D9" s="89"/>
      <c r="E9" s="89"/>
      <c r="F9" s="89"/>
      <c r="G9" s="89"/>
      <c r="H9" s="89"/>
      <c r="I9" s="89"/>
      <c r="J9" s="89"/>
      <c r="K9" s="89"/>
    </row>
    <row r="10" spans="1:11" ht="60.75" customHeight="1" x14ac:dyDescent="0.2">
      <c r="A10" s="89"/>
      <c r="B10" s="89"/>
      <c r="C10" s="89"/>
      <c r="D10" s="89"/>
      <c r="E10" s="89"/>
      <c r="F10" s="89"/>
      <c r="G10" s="89"/>
      <c r="H10" s="89"/>
      <c r="I10" s="89"/>
      <c r="J10" s="89"/>
      <c r="K10" s="89"/>
    </row>
    <row r="11" spans="1:11" ht="12.75" customHeight="1" x14ac:dyDescent="0.2">
      <c r="A11" s="7"/>
      <c r="B11" s="7"/>
      <c r="C11" s="7"/>
      <c r="D11" s="7"/>
      <c r="E11" s="7"/>
      <c r="F11" s="7"/>
      <c r="G11" s="7"/>
      <c r="H11" s="7"/>
      <c r="I11" s="7"/>
      <c r="J11" s="7"/>
      <c r="K11" s="7"/>
    </row>
    <row r="12" spans="1:11" ht="12.75" customHeight="1" x14ac:dyDescent="0.2">
      <c r="A12" s="89" t="s">
        <v>46</v>
      </c>
      <c r="B12" s="89"/>
      <c r="C12" s="89"/>
      <c r="D12" s="89"/>
      <c r="E12" s="89"/>
      <c r="F12" s="89"/>
      <c r="G12" s="89"/>
      <c r="H12" s="89"/>
      <c r="I12" s="89"/>
      <c r="J12" s="89"/>
      <c r="K12" s="89"/>
    </row>
    <row r="13" spans="1:11" x14ac:dyDescent="0.2">
      <c r="A13" s="89"/>
      <c r="B13" s="89"/>
      <c r="C13" s="89"/>
      <c r="D13" s="89"/>
      <c r="E13" s="89"/>
      <c r="F13" s="89"/>
      <c r="G13" s="89"/>
      <c r="H13" s="89"/>
      <c r="I13" s="89"/>
      <c r="J13" s="89"/>
      <c r="K13" s="89"/>
    </row>
    <row r="14" spans="1:11" ht="3.75" customHeight="1" x14ac:dyDescent="0.2">
      <c r="A14" s="89"/>
      <c r="B14" s="89"/>
      <c r="C14" s="89"/>
      <c r="D14" s="89"/>
      <c r="E14" s="89"/>
      <c r="F14" s="89"/>
      <c r="G14" s="89"/>
      <c r="H14" s="89"/>
      <c r="I14" s="89"/>
      <c r="J14" s="89"/>
      <c r="K14" s="89"/>
    </row>
    <row r="16" spans="1:11" ht="12.75" customHeight="1" x14ac:dyDescent="0.2">
      <c r="A16" s="89" t="s">
        <v>45</v>
      </c>
      <c r="B16" s="89"/>
      <c r="C16" s="89"/>
      <c r="D16" s="89"/>
      <c r="E16" s="89"/>
      <c r="F16" s="89"/>
      <c r="G16" s="89"/>
      <c r="H16" s="89"/>
      <c r="I16" s="89"/>
      <c r="J16" s="89"/>
      <c r="K16" s="89"/>
    </row>
    <row r="17" spans="1:11" x14ac:dyDescent="0.2">
      <c r="A17" s="89"/>
      <c r="B17" s="89"/>
      <c r="C17" s="89"/>
      <c r="D17" s="89"/>
      <c r="E17" s="89"/>
      <c r="F17" s="89"/>
      <c r="G17" s="89"/>
      <c r="H17" s="89"/>
      <c r="I17" s="89"/>
      <c r="J17" s="89"/>
      <c r="K17" s="89"/>
    </row>
    <row r="18" spans="1:11" x14ac:dyDescent="0.2">
      <c r="A18" s="89"/>
      <c r="B18" s="89"/>
      <c r="C18" s="89"/>
      <c r="D18" s="89"/>
      <c r="E18" s="89"/>
      <c r="F18" s="89"/>
      <c r="G18" s="89"/>
      <c r="H18" s="89"/>
      <c r="I18" s="89"/>
      <c r="J18" s="89"/>
      <c r="K18" s="89"/>
    </row>
    <row r="20" spans="1:11" ht="12.75" customHeight="1" x14ac:dyDescent="0.2">
      <c r="A20" s="89" t="s">
        <v>53</v>
      </c>
      <c r="B20" s="89"/>
      <c r="C20" s="89"/>
      <c r="D20" s="89"/>
      <c r="E20" s="89"/>
      <c r="F20" s="89"/>
      <c r="G20" s="89"/>
      <c r="H20" s="89"/>
      <c r="I20" s="89"/>
      <c r="J20" s="89"/>
      <c r="K20" s="89"/>
    </row>
    <row r="21" spans="1:11" x14ac:dyDescent="0.2">
      <c r="A21" s="89"/>
      <c r="B21" s="89"/>
      <c r="C21" s="89"/>
      <c r="D21" s="89"/>
      <c r="E21" s="89"/>
      <c r="F21" s="89"/>
      <c r="G21" s="89"/>
      <c r="H21" s="89"/>
      <c r="I21" s="89"/>
      <c r="J21" s="89"/>
      <c r="K21" s="89"/>
    </row>
    <row r="22" spans="1:11" ht="39.75" customHeight="1" x14ac:dyDescent="0.2">
      <c r="A22" s="89"/>
      <c r="B22" s="89"/>
      <c r="C22" s="89"/>
      <c r="D22" s="89"/>
      <c r="E22" s="89"/>
      <c r="F22" s="89"/>
      <c r="G22" s="89"/>
      <c r="H22" s="89"/>
      <c r="I22" s="89"/>
      <c r="J22" s="89"/>
      <c r="K22" s="89"/>
    </row>
    <row r="24" spans="1:11" ht="81" customHeight="1" x14ac:dyDescent="0.2">
      <c r="A24" s="89" t="s">
        <v>47</v>
      </c>
      <c r="B24" s="89"/>
      <c r="C24" s="89"/>
      <c r="D24" s="89"/>
      <c r="E24" s="89"/>
      <c r="F24" s="89"/>
      <c r="G24" s="89"/>
      <c r="H24" s="89"/>
      <c r="I24" s="89"/>
      <c r="J24" s="89"/>
      <c r="K24" s="89"/>
    </row>
    <row r="25" spans="1:11" ht="12" customHeight="1" x14ac:dyDescent="0.2"/>
    <row r="26" spans="1:11" ht="40.5" customHeight="1" x14ac:dyDescent="0.2">
      <c r="A26" s="89" t="s">
        <v>52</v>
      </c>
      <c r="B26" s="89"/>
      <c r="C26" s="89"/>
      <c r="D26" s="89"/>
      <c r="E26" s="89"/>
      <c r="F26" s="89"/>
      <c r="G26" s="89"/>
      <c r="H26" s="89"/>
      <c r="I26" s="89"/>
      <c r="J26" s="89"/>
      <c r="K26" s="89"/>
    </row>
    <row r="27" spans="1:11" ht="14.25" customHeight="1" x14ac:dyDescent="0.2"/>
    <row r="28" spans="1:11" ht="14.25" customHeight="1" x14ac:dyDescent="0.2">
      <c r="A28" s="89" t="s">
        <v>51</v>
      </c>
      <c r="B28" s="89"/>
      <c r="C28" s="89"/>
      <c r="D28" s="89"/>
      <c r="E28" s="89"/>
      <c r="F28" s="89"/>
      <c r="G28" s="89"/>
      <c r="H28" s="89"/>
      <c r="I28" s="89"/>
      <c r="J28" s="89"/>
      <c r="K28" s="89"/>
    </row>
    <row r="29" spans="1:11" ht="14.25" customHeight="1" x14ac:dyDescent="0.2">
      <c r="A29" s="89"/>
      <c r="B29" s="89"/>
      <c r="C29" s="89"/>
      <c r="D29" s="89"/>
      <c r="E29" s="89"/>
      <c r="F29" s="89"/>
      <c r="G29" s="89"/>
      <c r="H29" s="89"/>
      <c r="I29" s="89"/>
      <c r="J29" s="89"/>
      <c r="K29" s="89"/>
    </row>
    <row r="30" spans="1:11" ht="52.5" customHeight="1" x14ac:dyDescent="0.2">
      <c r="A30" s="89"/>
      <c r="B30" s="89"/>
      <c r="C30" s="89"/>
      <c r="D30" s="89"/>
      <c r="E30" s="89"/>
      <c r="F30" s="89"/>
      <c r="G30" s="89"/>
      <c r="H30" s="89"/>
      <c r="I30" s="89"/>
      <c r="J30" s="89"/>
      <c r="K30" s="89"/>
    </row>
    <row r="31" spans="1:11" ht="14.25" customHeight="1" x14ac:dyDescent="0.2">
      <c r="A31" s="7"/>
      <c r="B31" s="7"/>
      <c r="C31" s="7"/>
      <c r="D31" s="7"/>
      <c r="E31" s="7"/>
      <c r="F31" s="7"/>
      <c r="G31" s="7"/>
      <c r="H31" s="7"/>
      <c r="I31" s="7"/>
      <c r="J31" s="7"/>
      <c r="K31" s="7"/>
    </row>
    <row r="32" spans="1:11" ht="12.75" customHeight="1" x14ac:dyDescent="0.2">
      <c r="A32" s="89" t="s">
        <v>48</v>
      </c>
      <c r="B32" s="89"/>
      <c r="C32" s="89"/>
      <c r="D32" s="89"/>
      <c r="E32" s="89"/>
      <c r="F32" s="89"/>
      <c r="G32" s="89"/>
      <c r="H32" s="89"/>
      <c r="I32" s="89"/>
      <c r="J32" s="89"/>
      <c r="K32" s="89"/>
    </row>
    <row r="33" spans="1:11" hidden="1" x14ac:dyDescent="0.2">
      <c r="A33" s="89"/>
      <c r="B33" s="89"/>
      <c r="C33" s="89"/>
      <c r="D33" s="89"/>
      <c r="E33" s="89"/>
      <c r="F33" s="89"/>
      <c r="G33" s="89"/>
      <c r="H33" s="89"/>
      <c r="I33" s="89"/>
      <c r="J33" s="89"/>
      <c r="K33" s="89"/>
    </row>
  </sheetData>
  <sheetProtection password="C1DF" sheet="1" objects="1" scenarios="1"/>
  <mergeCells count="10">
    <mergeCell ref="A2:K3"/>
    <mergeCell ref="A5:K7"/>
    <mergeCell ref="A9:K10"/>
    <mergeCell ref="A16:K18"/>
    <mergeCell ref="A24:K24"/>
    <mergeCell ref="A32:K33"/>
    <mergeCell ref="A26:K26"/>
    <mergeCell ref="A28:K30"/>
    <mergeCell ref="A12:K14"/>
    <mergeCell ref="A20:K22"/>
  </mergeCells>
  <phoneticPr fontId="0" type="noConversion"/>
  <pageMargins left="0.75" right="0.75" top="1" bottom="1" header="0.5" footer="0.5"/>
  <pageSetup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tabSelected="1" workbookViewId="0">
      <pane ySplit="5" topLeftCell="A6" activePane="bottomLeft" state="frozen"/>
      <selection pane="bottomLeft" sqref="A1:Q1"/>
    </sheetView>
  </sheetViews>
  <sheetFormatPr defaultRowHeight="12.75" x14ac:dyDescent="0.2"/>
  <cols>
    <col min="1" max="1" width="8.85546875" customWidth="1"/>
    <col min="2" max="2" width="19.140625" customWidth="1"/>
    <col min="3" max="3" width="15.140625" customWidth="1"/>
    <col min="4" max="4" width="14" customWidth="1"/>
    <col min="5" max="5" width="13.28515625" customWidth="1"/>
    <col min="6" max="6" width="12.85546875" customWidth="1"/>
    <col min="7" max="7" width="11.7109375" customWidth="1"/>
    <col min="8" max="9" width="9.28515625" bestFit="1" customWidth="1"/>
    <col min="10" max="11" width="9.140625" hidden="1" customWidth="1"/>
    <col min="12" max="12" width="9.28515625" bestFit="1" customWidth="1"/>
    <col min="13" max="13" width="13" customWidth="1"/>
    <col min="14" max="14" width="13.28515625" customWidth="1"/>
    <col min="15" max="15" width="12.42578125" customWidth="1"/>
    <col min="16" max="16" width="13.28515625" customWidth="1"/>
    <col min="17" max="17" width="10.42578125" bestFit="1" customWidth="1"/>
    <col min="18" max="19" width="0" hidden="1" customWidth="1"/>
  </cols>
  <sheetData>
    <row r="1" spans="1:19" ht="20.25" x14ac:dyDescent="0.3">
      <c r="A1" s="90" t="s">
        <v>32</v>
      </c>
      <c r="B1" s="90"/>
      <c r="C1" s="90"/>
      <c r="D1" s="90"/>
      <c r="E1" s="90"/>
      <c r="F1" s="90"/>
      <c r="G1" s="90"/>
      <c r="H1" s="90"/>
      <c r="I1" s="90"/>
      <c r="J1" s="90"/>
      <c r="K1" s="90"/>
      <c r="L1" s="90"/>
      <c r="M1" s="90"/>
      <c r="N1" s="90"/>
      <c r="O1" s="90"/>
      <c r="P1" s="90"/>
      <c r="Q1" s="90"/>
    </row>
    <row r="2" spans="1:19" x14ac:dyDescent="0.2">
      <c r="A2" t="s">
        <v>5</v>
      </c>
      <c r="C2" s="53">
        <v>37803</v>
      </c>
    </row>
    <row r="3" spans="1:19" x14ac:dyDescent="0.2">
      <c r="A3" t="s">
        <v>6</v>
      </c>
      <c r="C3" s="53">
        <v>38168</v>
      </c>
      <c r="E3" s="6"/>
    </row>
    <row r="4" spans="1:19" ht="38.25" x14ac:dyDescent="0.2">
      <c r="N4" s="3" t="s">
        <v>8</v>
      </c>
      <c r="P4" s="3" t="s">
        <v>8</v>
      </c>
      <c r="Q4" s="1" t="s">
        <v>9</v>
      </c>
      <c r="R4" s="1" t="s">
        <v>15</v>
      </c>
      <c r="S4" s="1" t="s">
        <v>16</v>
      </c>
    </row>
    <row r="5" spans="1:19" ht="64.5" thickBot="1" x14ac:dyDescent="0.25">
      <c r="A5" s="2" t="s">
        <v>10</v>
      </c>
      <c r="B5" s="2" t="s">
        <v>11</v>
      </c>
      <c r="C5" s="2" t="s">
        <v>17</v>
      </c>
      <c r="D5" s="2" t="s">
        <v>12</v>
      </c>
      <c r="E5" s="2" t="s">
        <v>0</v>
      </c>
      <c r="F5" s="2" t="s">
        <v>14</v>
      </c>
      <c r="G5" s="2" t="s">
        <v>13</v>
      </c>
      <c r="H5" s="2" t="s">
        <v>1</v>
      </c>
      <c r="I5" s="2" t="s">
        <v>7</v>
      </c>
      <c r="J5" s="2" t="s">
        <v>25</v>
      </c>
      <c r="K5" s="2" t="s">
        <v>26</v>
      </c>
      <c r="L5" s="2" t="s">
        <v>4</v>
      </c>
      <c r="M5" s="2" t="s">
        <v>2</v>
      </c>
      <c r="N5" s="4">
        <f>+C2</f>
        <v>37803</v>
      </c>
      <c r="O5" s="2" t="s">
        <v>3</v>
      </c>
      <c r="P5" s="5">
        <f>+C3</f>
        <v>38168</v>
      </c>
      <c r="Q5" s="5">
        <f>+C3</f>
        <v>38168</v>
      </c>
    </row>
    <row r="7" spans="1:19" x14ac:dyDescent="0.2">
      <c r="A7" s="43"/>
      <c r="B7" s="43"/>
      <c r="C7" s="44"/>
      <c r="D7" s="45"/>
      <c r="E7" s="46"/>
      <c r="F7" s="46"/>
      <c r="G7" s="47"/>
      <c r="H7" s="47"/>
      <c r="I7" s="48"/>
      <c r="J7" s="11" t="str">
        <f t="shared" ref="J7:J12" si="0">IF(F7="","n",IF(F7&lt;$C$2,"y","n"))</f>
        <v>n</v>
      </c>
      <c r="K7" s="33" t="str">
        <f t="shared" ref="K7:K12" si="1">IF(F7&gt;=$C$2,"y","n")</f>
        <v>n</v>
      </c>
      <c r="L7" s="34">
        <f t="shared" ref="L7:L12" si="2">IF(J7="y",0,IF(K7="y",ROUND((F7-$C$2)/30.4167,0),(IF($E7&lt;=$C$2,12,ROUND(($C$3-$E7)/30.4167,0))-$S7)))</f>
        <v>12</v>
      </c>
      <c r="M7" s="34">
        <f t="shared" ref="M7:M12" si="3">+G7-H7</f>
        <v>0</v>
      </c>
      <c r="N7" s="34" t="e">
        <f t="shared" ref="N7:N12" si="4">IF(E7&gt;$C$2,0,(IF(((M7/I7)*ROUND(($C$2-E7)/30.4167,0))&gt;=M7,M7,((M7/I7)*ROUND(($C$2-E7)/30.4167,0)))))</f>
        <v>#DIV/0!</v>
      </c>
      <c r="O7" s="34" t="e">
        <f t="shared" ref="O7:O12" si="5">IF((G7-H7)/I7*L7&lt;=(M7-N7),((G7-H7)/I7*L7),M7-N7)</f>
        <v>#DIV/0!</v>
      </c>
      <c r="P7" s="34" t="e">
        <f t="shared" ref="P7:P12" si="6">+N7+O7</f>
        <v>#DIV/0!</v>
      </c>
      <c r="Q7" s="12" t="e">
        <f t="shared" ref="Q7:Q12" si="7">+G7-P7</f>
        <v>#DIV/0!</v>
      </c>
      <c r="R7">
        <f>IF($F7&gt;$C$3,0,ROUND(($C$3-$F7)/30.4167,0))</f>
        <v>1255</v>
      </c>
      <c r="S7">
        <f>IF($R7&lt;&gt;1255,R7,0)</f>
        <v>0</v>
      </c>
    </row>
    <row r="8" spans="1:19" x14ac:dyDescent="0.2">
      <c r="A8" s="43"/>
      <c r="B8" s="43"/>
      <c r="C8" s="44"/>
      <c r="D8" s="45"/>
      <c r="E8" s="46"/>
      <c r="F8" s="46"/>
      <c r="G8" s="47"/>
      <c r="H8" s="47"/>
      <c r="I8" s="48"/>
      <c r="J8" s="11" t="str">
        <f t="shared" si="0"/>
        <v>n</v>
      </c>
      <c r="K8" s="33" t="str">
        <f t="shared" si="1"/>
        <v>n</v>
      </c>
      <c r="L8" s="34">
        <f t="shared" si="2"/>
        <v>12</v>
      </c>
      <c r="M8" s="34">
        <f t="shared" si="3"/>
        <v>0</v>
      </c>
      <c r="N8" s="34" t="e">
        <f t="shared" si="4"/>
        <v>#DIV/0!</v>
      </c>
      <c r="O8" s="34" t="e">
        <f t="shared" si="5"/>
        <v>#DIV/0!</v>
      </c>
      <c r="P8" s="34" t="e">
        <f t="shared" si="6"/>
        <v>#DIV/0!</v>
      </c>
      <c r="Q8" s="12" t="e">
        <f t="shared" si="7"/>
        <v>#DIV/0!</v>
      </c>
      <c r="R8">
        <f>IF($F8&gt;$C$3,0,ROUND(($C$3-$F8)/30.4167,0))</f>
        <v>1255</v>
      </c>
    </row>
    <row r="9" spans="1:19" x14ac:dyDescent="0.2">
      <c r="A9" s="43"/>
      <c r="B9" s="43"/>
      <c r="C9" s="44"/>
      <c r="D9" s="45"/>
      <c r="E9" s="46"/>
      <c r="F9" s="46"/>
      <c r="G9" s="47"/>
      <c r="H9" s="47"/>
      <c r="I9" s="48"/>
      <c r="J9" s="11" t="str">
        <f t="shared" si="0"/>
        <v>n</v>
      </c>
      <c r="K9" s="33" t="str">
        <f t="shared" si="1"/>
        <v>n</v>
      </c>
      <c r="L9" s="34">
        <f t="shared" si="2"/>
        <v>12</v>
      </c>
      <c r="M9" s="34">
        <f t="shared" si="3"/>
        <v>0</v>
      </c>
      <c r="N9" s="34" t="e">
        <f t="shared" si="4"/>
        <v>#DIV/0!</v>
      </c>
      <c r="O9" s="34" t="e">
        <f t="shared" si="5"/>
        <v>#DIV/0!</v>
      </c>
      <c r="P9" s="34" t="e">
        <f t="shared" si="6"/>
        <v>#DIV/0!</v>
      </c>
      <c r="Q9" s="12" t="e">
        <f t="shared" si="7"/>
        <v>#DIV/0!</v>
      </c>
      <c r="R9">
        <f>IF($F9&gt;$C$3,0,ROUND(($C$3-$F9)/30.4167,0))</f>
        <v>1255</v>
      </c>
    </row>
    <row r="10" spans="1:19" x14ac:dyDescent="0.2">
      <c r="A10" s="43"/>
      <c r="B10" s="43"/>
      <c r="C10" s="44"/>
      <c r="D10" s="45"/>
      <c r="E10" s="46"/>
      <c r="F10" s="46"/>
      <c r="G10" s="47"/>
      <c r="H10" s="47"/>
      <c r="I10" s="48"/>
      <c r="J10" s="11" t="str">
        <f t="shared" si="0"/>
        <v>n</v>
      </c>
      <c r="K10" s="33" t="str">
        <f t="shared" si="1"/>
        <v>n</v>
      </c>
      <c r="L10" s="34">
        <f t="shared" si="2"/>
        <v>12</v>
      </c>
      <c r="M10" s="34">
        <f t="shared" si="3"/>
        <v>0</v>
      </c>
      <c r="N10" s="34" t="e">
        <f t="shared" si="4"/>
        <v>#DIV/0!</v>
      </c>
      <c r="O10" s="34" t="e">
        <f t="shared" si="5"/>
        <v>#DIV/0!</v>
      </c>
      <c r="P10" s="34" t="e">
        <f t="shared" si="6"/>
        <v>#DIV/0!</v>
      </c>
      <c r="Q10" s="12" t="e">
        <f t="shared" si="7"/>
        <v>#DIV/0!</v>
      </c>
      <c r="R10">
        <f>IF($F10&gt;$C$3,0,ROUND(($C$3-$F10)/30.4167,0))</f>
        <v>1255</v>
      </c>
    </row>
    <row r="11" spans="1:19" x14ac:dyDescent="0.2">
      <c r="A11" s="43"/>
      <c r="B11" s="43"/>
      <c r="C11" s="44"/>
      <c r="D11" s="45"/>
      <c r="E11" s="46"/>
      <c r="F11" s="46"/>
      <c r="G11" s="47"/>
      <c r="H11" s="47"/>
      <c r="I11" s="47"/>
      <c r="J11" s="11" t="str">
        <f t="shared" si="0"/>
        <v>n</v>
      </c>
      <c r="K11" s="33" t="str">
        <f t="shared" si="1"/>
        <v>n</v>
      </c>
      <c r="L11" s="34">
        <f t="shared" si="2"/>
        <v>12</v>
      </c>
      <c r="M11" s="34">
        <f t="shared" si="3"/>
        <v>0</v>
      </c>
      <c r="N11" s="34" t="e">
        <f t="shared" si="4"/>
        <v>#DIV/0!</v>
      </c>
      <c r="O11" s="34" t="e">
        <f t="shared" si="5"/>
        <v>#DIV/0!</v>
      </c>
      <c r="P11" s="34" t="e">
        <f t="shared" si="6"/>
        <v>#DIV/0!</v>
      </c>
      <c r="Q11" s="12" t="e">
        <f t="shared" si="7"/>
        <v>#DIV/0!</v>
      </c>
      <c r="R11">
        <f>IF($F11&gt;$C$3,0,ROUND(($C$3-$F11)/30.4167,0))</f>
        <v>1255</v>
      </c>
      <c r="S11">
        <f>IF($R11&lt;&gt;1255,R11,0)</f>
        <v>0</v>
      </c>
    </row>
    <row r="12" spans="1:19" x14ac:dyDescent="0.2">
      <c r="A12" s="43"/>
      <c r="B12" s="43"/>
      <c r="C12" s="44"/>
      <c r="D12" s="45"/>
      <c r="E12" s="46"/>
      <c r="F12" s="46"/>
      <c r="G12" s="49"/>
      <c r="H12" s="50"/>
      <c r="I12" s="48"/>
      <c r="J12" s="11" t="str">
        <f t="shared" si="0"/>
        <v>n</v>
      </c>
      <c r="K12" s="33" t="str">
        <f t="shared" si="1"/>
        <v>n</v>
      </c>
      <c r="L12" s="34">
        <f t="shared" si="2"/>
        <v>12</v>
      </c>
      <c r="M12" s="35">
        <f t="shared" si="3"/>
        <v>0</v>
      </c>
      <c r="N12" s="35" t="e">
        <f t="shared" si="4"/>
        <v>#DIV/0!</v>
      </c>
      <c r="O12" s="35" t="e">
        <f t="shared" si="5"/>
        <v>#DIV/0!</v>
      </c>
      <c r="P12" s="35" t="e">
        <f t="shared" si="6"/>
        <v>#DIV/0!</v>
      </c>
      <c r="Q12" s="24" t="e">
        <f t="shared" si="7"/>
        <v>#DIV/0!</v>
      </c>
    </row>
    <row r="13" spans="1:19" s="29" customFormat="1" x14ac:dyDescent="0.2">
      <c r="A13" s="25"/>
      <c r="B13" s="26" t="s">
        <v>33</v>
      </c>
      <c r="C13" s="27"/>
      <c r="D13" s="36"/>
      <c r="E13" s="67"/>
      <c r="F13" s="67"/>
      <c r="G13" s="37">
        <f>SUM(G7:G12)</f>
        <v>0</v>
      </c>
      <c r="H13" s="28">
        <f>SUM(H7:H12)</f>
        <v>0</v>
      </c>
      <c r="I13" s="68"/>
      <c r="J13" s="30"/>
      <c r="K13" s="38"/>
      <c r="L13" s="69"/>
      <c r="M13" s="37">
        <f>SUM(M7:M12)</f>
        <v>0</v>
      </c>
      <c r="N13" s="37" t="e">
        <f>SUM(N7:N12)</f>
        <v>#DIV/0!</v>
      </c>
      <c r="O13" s="37" t="e">
        <f>SUM(O7:O12)</f>
        <v>#DIV/0!</v>
      </c>
      <c r="P13" s="37" t="e">
        <f>SUM(P7:P12)</f>
        <v>#DIV/0!</v>
      </c>
      <c r="Q13" s="28" t="e">
        <f>SUM(Q7:Q12)</f>
        <v>#DIV/0!</v>
      </c>
    </row>
    <row r="14" spans="1:19" x14ac:dyDescent="0.2">
      <c r="A14" s="56"/>
      <c r="B14" s="56"/>
      <c r="C14" s="70"/>
      <c r="D14" s="71"/>
      <c r="E14" s="72"/>
      <c r="F14" s="72"/>
      <c r="G14" s="73"/>
      <c r="H14" s="73"/>
      <c r="I14" s="74"/>
      <c r="J14" s="11"/>
      <c r="K14" s="33"/>
      <c r="L14" s="75"/>
      <c r="M14" s="75"/>
      <c r="N14" s="75"/>
      <c r="O14" s="75"/>
      <c r="P14" s="75"/>
      <c r="Q14" s="76"/>
    </row>
    <row r="15" spans="1:19" x14ac:dyDescent="0.2">
      <c r="A15" s="43"/>
      <c r="B15" s="43"/>
      <c r="C15" s="44"/>
      <c r="D15" s="45"/>
      <c r="E15" s="46"/>
      <c r="F15" s="46"/>
      <c r="G15" s="47"/>
      <c r="H15" s="47"/>
      <c r="I15" s="48"/>
      <c r="J15" s="11" t="str">
        <f t="shared" ref="J15:J27" si="8">IF(F15="","n",IF(F15&lt;$C$2,"y","n"))</f>
        <v>n</v>
      </c>
      <c r="K15" s="33" t="str">
        <f t="shared" ref="K15:K27" si="9">IF(F15&gt;=$C$2,"y","n")</f>
        <v>n</v>
      </c>
      <c r="L15" s="34">
        <f t="shared" ref="L15:L27" si="10">IF(J15="y",0,IF(K15="y",ROUND((F15-$C$2)/30.4167,0),(IF($E15&lt;=$C$2,12,ROUND(($C$3-$E15)/30.4167,0))-$S15)))</f>
        <v>12</v>
      </c>
      <c r="M15" s="34">
        <f t="shared" ref="M15:M27" si="11">+G15-H15</f>
        <v>0</v>
      </c>
      <c r="N15" s="34" t="e">
        <f t="shared" ref="N15:N27" si="12">IF(E15&gt;$C$2,0,(IF(((M15/I15)*ROUND(($C$2-E15)/30.4167,0))&gt;=M15,M15,((M15/I15)*ROUND(($C$2-E15)/30.4167,0)))))</f>
        <v>#DIV/0!</v>
      </c>
      <c r="O15" s="34" t="e">
        <f t="shared" ref="O15:O27" si="13">IF((G15-H15)/I15*L15&lt;=(M15-N15),((G15-H15)/I15*L15),M15-N15)</f>
        <v>#DIV/0!</v>
      </c>
      <c r="P15" s="34" t="e">
        <f t="shared" ref="P15:P27" si="14">+N15+O15</f>
        <v>#DIV/0!</v>
      </c>
      <c r="Q15" s="12" t="e">
        <f t="shared" ref="Q15:Q27" si="15">+G15-P15</f>
        <v>#DIV/0!</v>
      </c>
      <c r="R15">
        <f t="shared" ref="R15:R26" si="16">IF($F15&gt;$C$3,0,ROUND(($C$3-$F15)/30.4167,0))</f>
        <v>1255</v>
      </c>
    </row>
    <row r="16" spans="1:19" x14ac:dyDescent="0.2">
      <c r="A16" s="43"/>
      <c r="B16" s="43"/>
      <c r="C16" s="44"/>
      <c r="D16" s="45"/>
      <c r="E16" s="46"/>
      <c r="F16" s="46"/>
      <c r="G16" s="47"/>
      <c r="H16" s="47"/>
      <c r="I16" s="48"/>
      <c r="J16" s="11" t="str">
        <f t="shared" si="8"/>
        <v>n</v>
      </c>
      <c r="K16" s="33" t="str">
        <f t="shared" si="9"/>
        <v>n</v>
      </c>
      <c r="L16" s="34">
        <f t="shared" si="10"/>
        <v>12</v>
      </c>
      <c r="M16" s="34">
        <f t="shared" si="11"/>
        <v>0</v>
      </c>
      <c r="N16" s="34" t="e">
        <f t="shared" si="12"/>
        <v>#DIV/0!</v>
      </c>
      <c r="O16" s="34" t="e">
        <f t="shared" si="13"/>
        <v>#DIV/0!</v>
      </c>
      <c r="P16" s="34" t="e">
        <f t="shared" si="14"/>
        <v>#DIV/0!</v>
      </c>
      <c r="Q16" s="12" t="e">
        <f t="shared" si="15"/>
        <v>#DIV/0!</v>
      </c>
      <c r="R16">
        <f t="shared" si="16"/>
        <v>1255</v>
      </c>
    </row>
    <row r="17" spans="1:19" x14ac:dyDescent="0.2">
      <c r="A17" s="43"/>
      <c r="B17" s="43"/>
      <c r="C17" s="44"/>
      <c r="D17" s="45"/>
      <c r="E17" s="46"/>
      <c r="F17" s="46"/>
      <c r="G17" s="47"/>
      <c r="H17" s="47"/>
      <c r="I17" s="47"/>
      <c r="J17" s="11" t="str">
        <f t="shared" si="8"/>
        <v>n</v>
      </c>
      <c r="K17" s="33" t="str">
        <f t="shared" si="9"/>
        <v>n</v>
      </c>
      <c r="L17" s="34">
        <f t="shared" si="10"/>
        <v>12</v>
      </c>
      <c r="M17" s="34">
        <f t="shared" si="11"/>
        <v>0</v>
      </c>
      <c r="N17" s="34" t="e">
        <f t="shared" si="12"/>
        <v>#DIV/0!</v>
      </c>
      <c r="O17" s="34" t="e">
        <f t="shared" si="13"/>
        <v>#DIV/0!</v>
      </c>
      <c r="P17" s="34" t="e">
        <f t="shared" si="14"/>
        <v>#DIV/0!</v>
      </c>
      <c r="Q17" s="12" t="e">
        <f t="shared" si="15"/>
        <v>#DIV/0!</v>
      </c>
      <c r="R17">
        <f t="shared" si="16"/>
        <v>1255</v>
      </c>
    </row>
    <row r="18" spans="1:19" x14ac:dyDescent="0.2">
      <c r="A18" s="43"/>
      <c r="B18" s="43"/>
      <c r="C18" s="44"/>
      <c r="D18" s="45"/>
      <c r="E18" s="46"/>
      <c r="F18" s="46"/>
      <c r="G18" s="47"/>
      <c r="H18" s="47"/>
      <c r="I18" s="48"/>
      <c r="J18" s="11" t="str">
        <f t="shared" si="8"/>
        <v>n</v>
      </c>
      <c r="K18" s="33" t="str">
        <f t="shared" si="9"/>
        <v>n</v>
      </c>
      <c r="L18" s="34">
        <f t="shared" si="10"/>
        <v>12</v>
      </c>
      <c r="M18" s="34">
        <f t="shared" si="11"/>
        <v>0</v>
      </c>
      <c r="N18" s="34" t="e">
        <f t="shared" si="12"/>
        <v>#DIV/0!</v>
      </c>
      <c r="O18" s="34" t="e">
        <f t="shared" si="13"/>
        <v>#DIV/0!</v>
      </c>
      <c r="P18" s="34" t="e">
        <f t="shared" si="14"/>
        <v>#DIV/0!</v>
      </c>
      <c r="Q18" s="12" t="e">
        <f t="shared" si="15"/>
        <v>#DIV/0!</v>
      </c>
      <c r="R18">
        <f t="shared" si="16"/>
        <v>1255</v>
      </c>
    </row>
    <row r="19" spans="1:19" x14ac:dyDescent="0.2">
      <c r="A19" s="43"/>
      <c r="B19" s="43"/>
      <c r="C19" s="44"/>
      <c r="D19" s="45"/>
      <c r="E19" s="46"/>
      <c r="F19" s="46"/>
      <c r="G19" s="47"/>
      <c r="H19" s="47"/>
      <c r="I19" s="48"/>
      <c r="J19" s="11" t="str">
        <f t="shared" si="8"/>
        <v>n</v>
      </c>
      <c r="K19" s="33" t="str">
        <f t="shared" si="9"/>
        <v>n</v>
      </c>
      <c r="L19" s="34">
        <f t="shared" si="10"/>
        <v>12</v>
      </c>
      <c r="M19" s="34">
        <f t="shared" si="11"/>
        <v>0</v>
      </c>
      <c r="N19" s="34" t="e">
        <f t="shared" si="12"/>
        <v>#DIV/0!</v>
      </c>
      <c r="O19" s="34" t="e">
        <f t="shared" si="13"/>
        <v>#DIV/0!</v>
      </c>
      <c r="P19" s="34" t="e">
        <f t="shared" si="14"/>
        <v>#DIV/0!</v>
      </c>
      <c r="Q19" s="12" t="e">
        <f t="shared" si="15"/>
        <v>#DIV/0!</v>
      </c>
      <c r="R19">
        <f t="shared" si="16"/>
        <v>1255</v>
      </c>
    </row>
    <row r="20" spans="1:19" x14ac:dyDescent="0.2">
      <c r="A20" s="43"/>
      <c r="B20" s="43"/>
      <c r="C20" s="44"/>
      <c r="D20" s="45"/>
      <c r="E20" s="46"/>
      <c r="F20" s="46"/>
      <c r="G20" s="47"/>
      <c r="H20" s="47"/>
      <c r="I20" s="48"/>
      <c r="J20" s="11" t="str">
        <f t="shared" si="8"/>
        <v>n</v>
      </c>
      <c r="K20" s="33" t="str">
        <f t="shared" si="9"/>
        <v>n</v>
      </c>
      <c r="L20" s="34">
        <f t="shared" si="10"/>
        <v>12</v>
      </c>
      <c r="M20" s="34">
        <f t="shared" si="11"/>
        <v>0</v>
      </c>
      <c r="N20" s="34" t="e">
        <f t="shared" si="12"/>
        <v>#DIV/0!</v>
      </c>
      <c r="O20" s="34" t="e">
        <f t="shared" si="13"/>
        <v>#DIV/0!</v>
      </c>
      <c r="P20" s="34" t="e">
        <f t="shared" si="14"/>
        <v>#DIV/0!</v>
      </c>
      <c r="Q20" s="12" t="e">
        <f t="shared" si="15"/>
        <v>#DIV/0!</v>
      </c>
      <c r="R20">
        <f t="shared" si="16"/>
        <v>1255</v>
      </c>
    </row>
    <row r="21" spans="1:19" x14ac:dyDescent="0.2">
      <c r="A21" s="43"/>
      <c r="B21" s="43"/>
      <c r="C21" s="44"/>
      <c r="D21" s="45"/>
      <c r="E21" s="46"/>
      <c r="F21" s="46"/>
      <c r="G21" s="47"/>
      <c r="H21" s="47"/>
      <c r="I21" s="48"/>
      <c r="J21" s="11" t="str">
        <f t="shared" si="8"/>
        <v>n</v>
      </c>
      <c r="K21" s="33" t="str">
        <f t="shared" si="9"/>
        <v>n</v>
      </c>
      <c r="L21" s="34">
        <f t="shared" si="10"/>
        <v>12</v>
      </c>
      <c r="M21" s="34">
        <f t="shared" si="11"/>
        <v>0</v>
      </c>
      <c r="N21" s="34" t="e">
        <f t="shared" si="12"/>
        <v>#DIV/0!</v>
      </c>
      <c r="O21" s="34" t="e">
        <f t="shared" si="13"/>
        <v>#DIV/0!</v>
      </c>
      <c r="P21" s="34" t="e">
        <f t="shared" si="14"/>
        <v>#DIV/0!</v>
      </c>
      <c r="Q21" s="12" t="e">
        <f t="shared" si="15"/>
        <v>#DIV/0!</v>
      </c>
      <c r="R21">
        <f t="shared" si="16"/>
        <v>1255</v>
      </c>
    </row>
    <row r="22" spans="1:19" x14ac:dyDescent="0.2">
      <c r="A22" s="43"/>
      <c r="B22" s="43"/>
      <c r="C22" s="44"/>
      <c r="D22" s="45"/>
      <c r="E22" s="46"/>
      <c r="F22" s="46"/>
      <c r="G22" s="47"/>
      <c r="H22" s="47"/>
      <c r="I22" s="48"/>
      <c r="J22" s="11" t="str">
        <f t="shared" si="8"/>
        <v>n</v>
      </c>
      <c r="K22" s="33" t="str">
        <f t="shared" si="9"/>
        <v>n</v>
      </c>
      <c r="L22" s="34">
        <f t="shared" si="10"/>
        <v>12</v>
      </c>
      <c r="M22" s="34">
        <f t="shared" si="11"/>
        <v>0</v>
      </c>
      <c r="N22" s="34" t="e">
        <f t="shared" si="12"/>
        <v>#DIV/0!</v>
      </c>
      <c r="O22" s="34" t="e">
        <f t="shared" si="13"/>
        <v>#DIV/0!</v>
      </c>
      <c r="P22" s="34" t="e">
        <f t="shared" si="14"/>
        <v>#DIV/0!</v>
      </c>
      <c r="Q22" s="12" t="e">
        <f t="shared" si="15"/>
        <v>#DIV/0!</v>
      </c>
      <c r="R22">
        <f t="shared" si="16"/>
        <v>1255</v>
      </c>
    </row>
    <row r="23" spans="1:19" x14ac:dyDescent="0.2">
      <c r="A23" s="43"/>
      <c r="B23" s="43"/>
      <c r="C23" s="44"/>
      <c r="D23" s="45"/>
      <c r="E23" s="46"/>
      <c r="F23" s="46"/>
      <c r="G23" s="47"/>
      <c r="H23" s="47"/>
      <c r="I23" s="48"/>
      <c r="J23" s="11" t="str">
        <f t="shared" si="8"/>
        <v>n</v>
      </c>
      <c r="K23" s="33" t="str">
        <f t="shared" si="9"/>
        <v>n</v>
      </c>
      <c r="L23" s="34">
        <f t="shared" si="10"/>
        <v>12</v>
      </c>
      <c r="M23" s="34">
        <f t="shared" si="11"/>
        <v>0</v>
      </c>
      <c r="N23" s="34" t="e">
        <f t="shared" si="12"/>
        <v>#DIV/0!</v>
      </c>
      <c r="O23" s="34" t="e">
        <f t="shared" si="13"/>
        <v>#DIV/0!</v>
      </c>
      <c r="P23" s="34" t="e">
        <f t="shared" si="14"/>
        <v>#DIV/0!</v>
      </c>
      <c r="Q23" s="12" t="e">
        <f t="shared" si="15"/>
        <v>#DIV/0!</v>
      </c>
      <c r="R23">
        <f t="shared" si="16"/>
        <v>1255</v>
      </c>
    </row>
    <row r="24" spans="1:19" x14ac:dyDescent="0.2">
      <c r="A24" s="43"/>
      <c r="B24" s="43"/>
      <c r="C24" s="44"/>
      <c r="D24" s="45"/>
      <c r="E24" s="46"/>
      <c r="F24" s="46"/>
      <c r="G24" s="47"/>
      <c r="H24" s="47"/>
      <c r="I24" s="48"/>
      <c r="J24" s="11" t="str">
        <f t="shared" si="8"/>
        <v>n</v>
      </c>
      <c r="K24" s="33" t="str">
        <f t="shared" si="9"/>
        <v>n</v>
      </c>
      <c r="L24" s="34">
        <f t="shared" si="10"/>
        <v>12</v>
      </c>
      <c r="M24" s="34">
        <f t="shared" si="11"/>
        <v>0</v>
      </c>
      <c r="N24" s="34" t="e">
        <f t="shared" si="12"/>
        <v>#DIV/0!</v>
      </c>
      <c r="O24" s="34" t="e">
        <f t="shared" si="13"/>
        <v>#DIV/0!</v>
      </c>
      <c r="P24" s="34" t="e">
        <f t="shared" si="14"/>
        <v>#DIV/0!</v>
      </c>
      <c r="Q24" s="12" t="e">
        <f t="shared" si="15"/>
        <v>#DIV/0!</v>
      </c>
      <c r="R24">
        <f t="shared" si="16"/>
        <v>1255</v>
      </c>
      <c r="S24">
        <f>IF($R24&lt;&gt;1255,R24,0)</f>
        <v>0</v>
      </c>
    </row>
    <row r="25" spans="1:19" x14ac:dyDescent="0.2">
      <c r="A25" s="43"/>
      <c r="B25" s="43"/>
      <c r="C25" s="45"/>
      <c r="D25" s="45"/>
      <c r="E25" s="46"/>
      <c r="F25" s="46"/>
      <c r="G25" s="47"/>
      <c r="H25" s="47"/>
      <c r="I25" s="48"/>
      <c r="J25" s="11" t="str">
        <f t="shared" si="8"/>
        <v>n</v>
      </c>
      <c r="K25" s="33" t="str">
        <f t="shared" si="9"/>
        <v>n</v>
      </c>
      <c r="L25" s="34">
        <f t="shared" si="10"/>
        <v>12</v>
      </c>
      <c r="M25" s="34">
        <f t="shared" si="11"/>
        <v>0</v>
      </c>
      <c r="N25" s="34" t="e">
        <f t="shared" si="12"/>
        <v>#DIV/0!</v>
      </c>
      <c r="O25" s="34" t="e">
        <f t="shared" si="13"/>
        <v>#DIV/0!</v>
      </c>
      <c r="P25" s="34" t="e">
        <f t="shared" si="14"/>
        <v>#DIV/0!</v>
      </c>
      <c r="Q25" s="12" t="e">
        <f t="shared" si="15"/>
        <v>#DIV/0!</v>
      </c>
      <c r="R25">
        <f t="shared" si="16"/>
        <v>1255</v>
      </c>
    </row>
    <row r="26" spans="1:19" x14ac:dyDescent="0.2">
      <c r="A26" s="43"/>
      <c r="B26" s="43"/>
      <c r="C26" s="43"/>
      <c r="D26" s="45"/>
      <c r="E26" s="46"/>
      <c r="F26" s="46"/>
      <c r="G26" s="47"/>
      <c r="H26" s="47"/>
      <c r="I26" s="48"/>
      <c r="J26" s="11" t="str">
        <f t="shared" si="8"/>
        <v>n</v>
      </c>
      <c r="K26" s="33" t="str">
        <f t="shared" si="9"/>
        <v>n</v>
      </c>
      <c r="L26" s="34">
        <f t="shared" si="10"/>
        <v>12</v>
      </c>
      <c r="M26" s="34">
        <f t="shared" si="11"/>
        <v>0</v>
      </c>
      <c r="N26" s="34" t="e">
        <f t="shared" si="12"/>
        <v>#DIV/0!</v>
      </c>
      <c r="O26" s="34" t="e">
        <f t="shared" si="13"/>
        <v>#DIV/0!</v>
      </c>
      <c r="P26" s="34" t="e">
        <f t="shared" si="14"/>
        <v>#DIV/0!</v>
      </c>
      <c r="Q26" s="12" t="e">
        <f t="shared" si="15"/>
        <v>#DIV/0!</v>
      </c>
      <c r="R26">
        <f t="shared" si="16"/>
        <v>1255</v>
      </c>
      <c r="S26">
        <f>IF($R26&lt;&gt;1255,R26,0)</f>
        <v>0</v>
      </c>
    </row>
    <row r="27" spans="1:19" x14ac:dyDescent="0.2">
      <c r="A27" s="43"/>
      <c r="B27" s="43"/>
      <c r="C27" s="45"/>
      <c r="D27" s="45"/>
      <c r="E27" s="46"/>
      <c r="F27" s="46"/>
      <c r="G27" s="49"/>
      <c r="H27" s="50"/>
      <c r="I27" s="48"/>
      <c r="J27" s="11" t="str">
        <f t="shared" si="8"/>
        <v>n</v>
      </c>
      <c r="K27" s="33" t="str">
        <f t="shared" si="9"/>
        <v>n</v>
      </c>
      <c r="L27" s="34">
        <f t="shared" si="10"/>
        <v>12</v>
      </c>
      <c r="M27" s="35">
        <f t="shared" si="11"/>
        <v>0</v>
      </c>
      <c r="N27" s="35" t="e">
        <f t="shared" si="12"/>
        <v>#DIV/0!</v>
      </c>
      <c r="O27" s="35" t="e">
        <f t="shared" si="13"/>
        <v>#DIV/0!</v>
      </c>
      <c r="P27" s="35" t="e">
        <f t="shared" si="14"/>
        <v>#DIV/0!</v>
      </c>
      <c r="Q27" s="24" t="e">
        <f t="shared" si="15"/>
        <v>#DIV/0!</v>
      </c>
    </row>
    <row r="28" spans="1:19" s="29" customFormat="1" x14ac:dyDescent="0.2">
      <c r="A28" s="25"/>
      <c r="B28" s="26" t="s">
        <v>34</v>
      </c>
      <c r="C28" s="36"/>
      <c r="D28" s="36"/>
      <c r="E28" s="67"/>
      <c r="F28" s="67"/>
      <c r="G28" s="37">
        <f>SUM(G15:G27)</f>
        <v>0</v>
      </c>
      <c r="H28" s="28">
        <f>SUM(H15:H27)</f>
        <v>0</v>
      </c>
      <c r="I28" s="68"/>
      <c r="J28" s="68"/>
      <c r="K28" s="69"/>
      <c r="L28" s="69"/>
      <c r="M28" s="28">
        <f>SUM(M15:M27)</f>
        <v>0</v>
      </c>
      <c r="N28" s="28" t="e">
        <f>SUM(N15:N27)</f>
        <v>#DIV/0!</v>
      </c>
      <c r="O28" s="28" t="e">
        <f>SUM(O15:O27)</f>
        <v>#DIV/0!</v>
      </c>
      <c r="P28" s="28" t="e">
        <f>SUM(P15:P27)</f>
        <v>#DIV/0!</v>
      </c>
      <c r="Q28" s="28" t="e">
        <f>SUM(Q15:Q27)</f>
        <v>#DIV/0!</v>
      </c>
    </row>
    <row r="29" spans="1:19" x14ac:dyDescent="0.2">
      <c r="A29" s="56"/>
      <c r="B29" s="56"/>
      <c r="C29" s="71"/>
      <c r="D29" s="71"/>
      <c r="E29" s="72"/>
      <c r="F29" s="72"/>
      <c r="G29" s="73"/>
      <c r="H29" s="73"/>
      <c r="I29" s="74"/>
      <c r="J29" s="76"/>
      <c r="K29" s="75"/>
      <c r="L29" s="75"/>
      <c r="M29" s="75"/>
      <c r="N29" s="75"/>
      <c r="O29" s="75"/>
      <c r="P29" s="75"/>
      <c r="Q29" s="76"/>
    </row>
    <row r="30" spans="1:19" x14ac:dyDescent="0.2">
      <c r="A30" s="43"/>
      <c r="B30" s="43"/>
      <c r="C30" s="43"/>
      <c r="D30" s="45"/>
      <c r="E30" s="46"/>
      <c r="F30" s="46"/>
      <c r="G30" s="49"/>
      <c r="H30" s="50"/>
      <c r="I30" s="48"/>
      <c r="J30" s="11" t="str">
        <f>IF(F30="","n",IF(F30&lt;$C$2,"y","n"))</f>
        <v>n</v>
      </c>
      <c r="K30" s="33" t="str">
        <f>IF(F30&gt;=$C$2,"y","n")</f>
        <v>n</v>
      </c>
      <c r="L30" s="34">
        <f>IF(J30="y",0,IF(K30="y",ROUND((F30-$C$2)/30.4167,0),(IF($E30&lt;=$C$2,12,ROUND(($C$3-$E30)/30.4167,0))-$S30)))</f>
        <v>12</v>
      </c>
      <c r="M30" s="35">
        <f>+G30-H30</f>
        <v>0</v>
      </c>
      <c r="N30" s="35" t="e">
        <f>IF(E30&gt;$C$2,0,(IF(((M30/I30)*ROUND(($C$2-E30)/30.4167,0))&gt;=M30,M30,((M30/I30)*ROUND(($C$2-E30)/30.4167,0)))))</f>
        <v>#DIV/0!</v>
      </c>
      <c r="O30" s="35" t="e">
        <f>IF((G30-H30)/I30*L30&lt;=(M30-N30),((G30-H30)/I30*L30),M30-N30)</f>
        <v>#DIV/0!</v>
      </c>
      <c r="P30" s="35" t="e">
        <f>+N30+O30</f>
        <v>#DIV/0!</v>
      </c>
      <c r="Q30" s="24" t="e">
        <f>+G30-P30</f>
        <v>#DIV/0!</v>
      </c>
      <c r="R30">
        <f>IF($F30&gt;$C$3,0,ROUND(($C$3-$F30)/30.4167,0))</f>
        <v>1255</v>
      </c>
      <c r="S30">
        <f>IF($R30&lt;&gt;1255,R30,0)</f>
        <v>0</v>
      </c>
    </row>
    <row r="31" spans="1:19" s="29" customFormat="1" x14ac:dyDescent="0.2">
      <c r="A31" s="25"/>
      <c r="B31" s="26" t="s">
        <v>35</v>
      </c>
      <c r="C31" s="36"/>
      <c r="D31" s="36"/>
      <c r="E31" s="67"/>
      <c r="F31" s="67"/>
      <c r="G31" s="28">
        <f>SUM(G30)</f>
        <v>0</v>
      </c>
      <c r="H31" s="28">
        <f>SUM(H30)</f>
        <v>0</v>
      </c>
      <c r="I31" s="69"/>
      <c r="J31" s="78"/>
      <c r="K31" s="78"/>
      <c r="L31" s="69"/>
      <c r="M31" s="28">
        <f>SUM(M30)</f>
        <v>0</v>
      </c>
      <c r="N31" s="28" t="e">
        <f>SUM(N30)</f>
        <v>#DIV/0!</v>
      </c>
      <c r="O31" s="28" t="e">
        <f>SUM(O30)</f>
        <v>#DIV/0!</v>
      </c>
      <c r="P31" s="28" t="e">
        <f>SUM(P30)</f>
        <v>#DIV/0!</v>
      </c>
      <c r="Q31" s="28" t="e">
        <f>SUM(Q30)</f>
        <v>#DIV/0!</v>
      </c>
    </row>
    <row r="32" spans="1:19" s="13" customFormat="1" x14ac:dyDescent="0.2">
      <c r="A32" s="56"/>
      <c r="B32" s="56"/>
      <c r="C32" s="71"/>
      <c r="D32" s="71"/>
      <c r="E32" s="72"/>
      <c r="F32" s="72"/>
      <c r="G32" s="73"/>
      <c r="H32" s="73"/>
      <c r="I32" s="73"/>
      <c r="J32" s="77"/>
      <c r="K32" s="77"/>
      <c r="L32" s="75"/>
      <c r="M32" s="75"/>
      <c r="N32" s="75"/>
      <c r="O32" s="75"/>
      <c r="P32" s="75"/>
      <c r="Q32" s="76"/>
    </row>
    <row r="33" spans="1:19" x14ac:dyDescent="0.2">
      <c r="A33" s="43"/>
      <c r="B33" s="43"/>
      <c r="C33" s="45"/>
      <c r="D33" s="45"/>
      <c r="E33" s="46"/>
      <c r="F33" s="46"/>
      <c r="G33" s="47"/>
      <c r="H33" s="47"/>
      <c r="I33" s="47"/>
      <c r="J33" s="11" t="str">
        <f>IF(F33="","n",IF(F33&lt;$C$2,"y","n"))</f>
        <v>n</v>
      </c>
      <c r="K33" s="33" t="str">
        <f>IF(F33&gt;=$C$2,"y","n")</f>
        <v>n</v>
      </c>
      <c r="L33" s="34">
        <f>IF(J33="y",0,IF(K33="y",ROUND((F33-$C$2)/30.4167,0),(IF($E33&lt;=$C$2,12,ROUND(($C$3-$E33)/30.4167,0))-$S33)))</f>
        <v>12</v>
      </c>
      <c r="M33" s="34">
        <f>+G33-H33</f>
        <v>0</v>
      </c>
      <c r="N33" s="34" t="e">
        <f>IF(E33&gt;$C$2,0,(IF(((M33/I33)*ROUND(($C$2-E33)/30.4167,0))&gt;=M33,M33,((M33/I33)*ROUND(($C$2-E33)/30.4167,0)))))</f>
        <v>#DIV/0!</v>
      </c>
      <c r="O33" s="34" t="e">
        <f>IF((G33-H33)/I33*L33&lt;=(M33-N33),((G33-H33)/I33*L33),M33-N33)</f>
        <v>#DIV/0!</v>
      </c>
      <c r="P33" s="34" t="e">
        <f>+N33+O33</f>
        <v>#DIV/0!</v>
      </c>
      <c r="Q33" s="12" t="e">
        <f>+G33-P33</f>
        <v>#DIV/0!</v>
      </c>
      <c r="R33">
        <f>IF($F33&gt;$C$3,0,ROUND(($C$3-$F33)/30.4167,0))</f>
        <v>1255</v>
      </c>
    </row>
    <row r="34" spans="1:19" x14ac:dyDescent="0.2">
      <c r="A34" s="43"/>
      <c r="B34" s="43"/>
      <c r="C34" s="43"/>
      <c r="D34" s="45"/>
      <c r="E34" s="46"/>
      <c r="F34" s="46"/>
      <c r="G34" s="47"/>
      <c r="H34" s="47"/>
      <c r="I34" s="48"/>
      <c r="J34" s="11" t="str">
        <f>IF(F34="","n",IF(F34&lt;$C$2,"y","n"))</f>
        <v>n</v>
      </c>
      <c r="K34" s="33" t="str">
        <f>IF(F34&gt;=$C$2,"y","n")</f>
        <v>n</v>
      </c>
      <c r="L34" s="34">
        <f>IF(J34="y",0,IF(K34="y",ROUND((F34-$C$2)/30.4167,0),(IF($E34&lt;=$C$2,12,ROUND(($C$3-$E34)/30.4167,0))-$S34)))</f>
        <v>12</v>
      </c>
      <c r="M34" s="34">
        <f>+G34-H34</f>
        <v>0</v>
      </c>
      <c r="N34" s="34" t="e">
        <f>IF(E34&gt;$C$2,0,(IF(((M34/I34)*ROUND(($C$2-E34)/30.4167,0))&gt;=M34,M34,((M34/I34)*ROUND(($C$2-E34)/30.4167,0)))))</f>
        <v>#DIV/0!</v>
      </c>
      <c r="O34" s="34" t="e">
        <f>IF((G34-H34)/I34*L34&lt;=(M34-N34),((G34-H34)/I34*L34),M34-N34)</f>
        <v>#DIV/0!</v>
      </c>
      <c r="P34" s="34" t="e">
        <f>+N34+O34</f>
        <v>#DIV/0!</v>
      </c>
      <c r="Q34" s="12" t="e">
        <f>+G34-P34</f>
        <v>#DIV/0!</v>
      </c>
      <c r="R34">
        <f>IF($F34&gt;$C$3,0,ROUND(($C$3-$F34)/30.4167,0))</f>
        <v>1255</v>
      </c>
    </row>
    <row r="35" spans="1:19" x14ac:dyDescent="0.2">
      <c r="A35" s="43"/>
      <c r="B35" s="43"/>
      <c r="C35" s="44"/>
      <c r="D35" s="45"/>
      <c r="E35" s="46"/>
      <c r="F35" s="46"/>
      <c r="G35" s="47"/>
      <c r="H35" s="47"/>
      <c r="I35" s="48"/>
      <c r="J35" s="11" t="str">
        <f>IF(F35="","n",IF(F35&lt;$C$2,"y","n"))</f>
        <v>n</v>
      </c>
      <c r="K35" s="33" t="str">
        <f>IF(F35&gt;=$C$2,"y","n")</f>
        <v>n</v>
      </c>
      <c r="L35" s="34">
        <f>IF(J35="y",0,IF(K35="y",ROUND((F35-$C$2)/30.4167,0),(IF($E35&lt;=$C$2,12,ROUND(($C$3-$E35)/30.4167,0))-$S35)))</f>
        <v>12</v>
      </c>
      <c r="M35" s="34">
        <f>+G35-H35</f>
        <v>0</v>
      </c>
      <c r="N35" s="34" t="e">
        <f>IF(E35&gt;$C$2,0,(IF(((M35/I35)*ROUND(($C$2-E35)/30.4167,0))&gt;=M35,M35,((M35/I35)*ROUND(($C$2-E35)/30.4167,0)))))</f>
        <v>#DIV/0!</v>
      </c>
      <c r="O35" s="34" t="e">
        <f>IF((G35-H35)/I35*L35&lt;=(M35-N35),((G35-H35)/I35*L35),M35-N35)</f>
        <v>#DIV/0!</v>
      </c>
      <c r="P35" s="34" t="e">
        <f>+N35+O35</f>
        <v>#DIV/0!</v>
      </c>
      <c r="Q35" s="12" t="e">
        <f>+G35-P35</f>
        <v>#DIV/0!</v>
      </c>
      <c r="R35">
        <f>IF($F35&gt;$C$3,0,ROUND(($C$3-$F35)/30.4167,0))</f>
        <v>1255</v>
      </c>
    </row>
    <row r="36" spans="1:19" x14ac:dyDescent="0.2">
      <c r="A36" s="43"/>
      <c r="B36" s="43"/>
      <c r="C36" s="44"/>
      <c r="D36" s="45"/>
      <c r="E36" s="46"/>
      <c r="F36" s="46"/>
      <c r="G36" s="47"/>
      <c r="H36" s="47"/>
      <c r="I36" s="48"/>
      <c r="J36" s="11" t="str">
        <f>IF(F36="","n",IF(F36&lt;$C$2,"y","n"))</f>
        <v>n</v>
      </c>
      <c r="K36" s="33" t="str">
        <f>IF(F36&gt;=$C$2,"y","n")</f>
        <v>n</v>
      </c>
      <c r="L36" s="34">
        <f>IF(J36="y",0,IF(K36="y",ROUND((F36-$C$2)/30.4167,0),(IF($E36&lt;=$C$2,12,ROUND(($C$3-$E36)/30.4167,0))-$S36)))</f>
        <v>12</v>
      </c>
      <c r="M36" s="34">
        <f>+G36-H36</f>
        <v>0</v>
      </c>
      <c r="N36" s="34" t="e">
        <f>IF(E36&gt;$C$2,0,(IF(((M36/I36)*ROUND(($C$2-E36)/30.4167,0))&gt;=M36,M36,((M36/I36)*ROUND(($C$2-E36)/30.4167,0)))))</f>
        <v>#DIV/0!</v>
      </c>
      <c r="O36" s="34" t="e">
        <f>IF((G36-H36)/I36*L36&lt;=(M36-N36),((G36-H36)/I36*L36),M36-N36)</f>
        <v>#DIV/0!</v>
      </c>
      <c r="P36" s="34" t="e">
        <f>+N36+O36</f>
        <v>#DIV/0!</v>
      </c>
      <c r="Q36" s="12" t="e">
        <f>+G36-P36</f>
        <v>#DIV/0!</v>
      </c>
      <c r="R36">
        <f>IF($F36&gt;$C$3,0,ROUND(($C$3-$F36)/30.4167,0))</f>
        <v>1255</v>
      </c>
    </row>
    <row r="37" spans="1:19" x14ac:dyDescent="0.2">
      <c r="A37" s="43"/>
      <c r="B37" s="43"/>
      <c r="C37" s="44"/>
      <c r="D37" s="45"/>
      <c r="E37" s="46"/>
      <c r="F37" s="46"/>
      <c r="G37" s="49"/>
      <c r="H37" s="50"/>
      <c r="I37" s="48"/>
      <c r="J37" s="11" t="str">
        <f>IF(F37="","n",IF(F37&lt;$C$2,"y","n"))</f>
        <v>n</v>
      </c>
      <c r="K37" s="33" t="str">
        <f>IF(F37&gt;=$C$2,"y","n")</f>
        <v>n</v>
      </c>
      <c r="L37" s="34">
        <f>IF(J37="y",0,IF(K37="y",ROUND((F37-$C$2)/30.4167,0),(IF($E37&lt;=$C$2,12,ROUND(($C$3-$E37)/30.4167,0))-$S37)))</f>
        <v>12</v>
      </c>
      <c r="M37" s="35">
        <f>+G37-H37</f>
        <v>0</v>
      </c>
      <c r="N37" s="35" t="e">
        <f>IF(E37&gt;$C$2,0,(IF(((M37/I37)*ROUND(($C$2-E37)/30.4167,0))&gt;=M37,M37,((M37/I37)*ROUND(($C$2-E37)/30.4167,0)))))</f>
        <v>#DIV/0!</v>
      </c>
      <c r="O37" s="35" t="e">
        <f>IF((G37-H37)/I37*L37&lt;=(M37-N37),((G37-H37)/I37*L37),M37-N37)</f>
        <v>#DIV/0!</v>
      </c>
      <c r="P37" s="35" t="e">
        <f>+N37+O37</f>
        <v>#DIV/0!</v>
      </c>
      <c r="Q37" s="24" t="e">
        <f>+G37-P37</f>
        <v>#DIV/0!</v>
      </c>
      <c r="R37">
        <f>IF($F37&gt;$C$3,0,ROUND(($C$3-$F37)/30.4167,0))</f>
        <v>1255</v>
      </c>
    </row>
    <row r="38" spans="1:19" s="29" customFormat="1" x14ac:dyDescent="0.2">
      <c r="A38" s="25"/>
      <c r="B38" s="26" t="s">
        <v>36</v>
      </c>
      <c r="C38" s="27"/>
      <c r="D38" s="36"/>
      <c r="E38" s="67"/>
      <c r="F38" s="67"/>
      <c r="G38" s="37">
        <f>SUM(G33:G37)</f>
        <v>0</v>
      </c>
      <c r="H38" s="28">
        <f>SUM(H33:H37)</f>
        <v>0</v>
      </c>
      <c r="I38" s="68"/>
      <c r="J38" s="68"/>
      <c r="K38" s="69"/>
      <c r="L38" s="69"/>
      <c r="M38" s="37">
        <f>SUM(M33:M37)</f>
        <v>0</v>
      </c>
      <c r="N38" s="37" t="e">
        <f>SUM(N33:N37)</f>
        <v>#DIV/0!</v>
      </c>
      <c r="O38" s="37" t="e">
        <f>SUM(O33:O37)</f>
        <v>#DIV/0!</v>
      </c>
      <c r="P38" s="37" t="e">
        <f>SUM(P33:P37)</f>
        <v>#DIV/0!</v>
      </c>
      <c r="Q38" s="28" t="e">
        <f>SUM(Q33:Q37)</f>
        <v>#DIV/0!</v>
      </c>
    </row>
    <row r="39" spans="1:19" s="13" customFormat="1" x14ac:dyDescent="0.2">
      <c r="A39" s="56"/>
      <c r="B39" s="56"/>
      <c r="C39" s="70"/>
      <c r="D39" s="71"/>
      <c r="E39" s="72"/>
      <c r="F39" s="72"/>
      <c r="G39" s="73"/>
      <c r="H39" s="73"/>
      <c r="I39" s="74"/>
      <c r="J39" s="76"/>
      <c r="K39" s="75"/>
      <c r="L39" s="75"/>
      <c r="M39" s="75"/>
      <c r="N39" s="75"/>
      <c r="O39" s="75"/>
      <c r="P39" s="75"/>
      <c r="Q39" s="76"/>
    </row>
    <row r="40" spans="1:19" x14ac:dyDescent="0.2">
      <c r="A40" s="43"/>
      <c r="B40" s="43"/>
      <c r="C40" s="44"/>
      <c r="D40" s="45"/>
      <c r="E40" s="46"/>
      <c r="F40" s="46"/>
      <c r="G40" s="47"/>
      <c r="H40" s="47"/>
      <c r="I40" s="48"/>
      <c r="J40" s="11" t="str">
        <f t="shared" ref="J40:J52" si="17">IF(F40="","n",IF(F40&lt;$C$2,"y","n"))</f>
        <v>n</v>
      </c>
      <c r="K40" s="33" t="str">
        <f t="shared" ref="K40:K52" si="18">IF(F40&gt;=$C$2,"y","n")</f>
        <v>n</v>
      </c>
      <c r="L40" s="34">
        <f t="shared" ref="L40:L52" si="19">IF(J40="y",0,IF(K40="y",ROUND((F40-$C$2)/30.4167,0),(IF($E40&lt;=$C$2,12,ROUND(($C$3-$E40)/30.4167,0))-$S40)))</f>
        <v>12</v>
      </c>
      <c r="M40" s="34">
        <f t="shared" ref="M40:M52" si="20">+G40-H40</f>
        <v>0</v>
      </c>
      <c r="N40" s="34" t="e">
        <f t="shared" ref="N40:N52" si="21">IF(E40&gt;$C$2,0,(IF(((M40/I40)*ROUND(($C$2-E40)/30.4167,0))&gt;=M40,M40,((M40/I40)*ROUND(($C$2-E40)/30.4167,0)))))</f>
        <v>#DIV/0!</v>
      </c>
      <c r="O40" s="34" t="e">
        <f t="shared" ref="O40:O52" si="22">IF((G40-H40)/I40*L40&lt;=(M40-N40),((G40-H40)/I40*L40),M40-N40)</f>
        <v>#DIV/0!</v>
      </c>
      <c r="P40" s="34" t="e">
        <f t="shared" ref="P40:P52" si="23">+N40+O40</f>
        <v>#DIV/0!</v>
      </c>
      <c r="Q40" s="12" t="e">
        <f t="shared" ref="Q40:Q52" si="24">+G40-P40</f>
        <v>#DIV/0!</v>
      </c>
      <c r="R40">
        <f t="shared" ref="R40:R51" si="25">IF($F40&gt;$C$3,0,ROUND(($C$3-$F40)/30.4167,0))</f>
        <v>1255</v>
      </c>
      <c r="S40">
        <f>IF($R40&lt;&gt;1255,R40,0)</f>
        <v>0</v>
      </c>
    </row>
    <row r="41" spans="1:19" x14ac:dyDescent="0.2">
      <c r="A41" s="43"/>
      <c r="B41" s="43"/>
      <c r="C41" s="44"/>
      <c r="D41" s="45"/>
      <c r="E41" s="46"/>
      <c r="F41" s="46"/>
      <c r="G41" s="47"/>
      <c r="H41" s="47"/>
      <c r="I41" s="48"/>
      <c r="J41" s="11" t="str">
        <f t="shared" si="17"/>
        <v>n</v>
      </c>
      <c r="K41" s="33" t="str">
        <f t="shared" si="18"/>
        <v>n</v>
      </c>
      <c r="L41" s="34">
        <f t="shared" si="19"/>
        <v>12</v>
      </c>
      <c r="M41" s="34">
        <f t="shared" si="20"/>
        <v>0</v>
      </c>
      <c r="N41" s="34" t="e">
        <f t="shared" si="21"/>
        <v>#DIV/0!</v>
      </c>
      <c r="O41" s="34" t="e">
        <f t="shared" si="22"/>
        <v>#DIV/0!</v>
      </c>
      <c r="P41" s="34" t="e">
        <f t="shared" si="23"/>
        <v>#DIV/0!</v>
      </c>
      <c r="Q41" s="12" t="e">
        <f t="shared" si="24"/>
        <v>#DIV/0!</v>
      </c>
      <c r="R41">
        <f t="shared" si="25"/>
        <v>1255</v>
      </c>
    </row>
    <row r="42" spans="1:19" x14ac:dyDescent="0.2">
      <c r="A42" s="43"/>
      <c r="B42" s="43"/>
      <c r="C42" s="44"/>
      <c r="D42" s="45"/>
      <c r="E42" s="46"/>
      <c r="F42" s="46"/>
      <c r="G42" s="47"/>
      <c r="H42" s="47"/>
      <c r="I42" s="48"/>
      <c r="J42" s="11" t="str">
        <f t="shared" si="17"/>
        <v>n</v>
      </c>
      <c r="K42" s="33" t="str">
        <f t="shared" si="18"/>
        <v>n</v>
      </c>
      <c r="L42" s="34">
        <f t="shared" si="19"/>
        <v>12</v>
      </c>
      <c r="M42" s="34">
        <f t="shared" si="20"/>
        <v>0</v>
      </c>
      <c r="N42" s="34" t="e">
        <f t="shared" si="21"/>
        <v>#DIV/0!</v>
      </c>
      <c r="O42" s="34" t="e">
        <f t="shared" si="22"/>
        <v>#DIV/0!</v>
      </c>
      <c r="P42" s="34" t="e">
        <f t="shared" si="23"/>
        <v>#DIV/0!</v>
      </c>
      <c r="Q42" s="12" t="e">
        <f t="shared" si="24"/>
        <v>#DIV/0!</v>
      </c>
      <c r="R42">
        <f t="shared" si="25"/>
        <v>1255</v>
      </c>
      <c r="S42">
        <f>IF($R42&lt;&gt;1255,R42,0)</f>
        <v>0</v>
      </c>
    </row>
    <row r="43" spans="1:19" x14ac:dyDescent="0.2">
      <c r="A43" s="43"/>
      <c r="B43" s="43"/>
      <c r="C43" s="44"/>
      <c r="D43" s="45"/>
      <c r="E43" s="46"/>
      <c r="F43" s="46"/>
      <c r="G43" s="47"/>
      <c r="H43" s="47"/>
      <c r="I43" s="48"/>
      <c r="J43" s="11" t="str">
        <f t="shared" si="17"/>
        <v>n</v>
      </c>
      <c r="K43" s="33" t="str">
        <f t="shared" si="18"/>
        <v>n</v>
      </c>
      <c r="L43" s="34">
        <f t="shared" si="19"/>
        <v>12</v>
      </c>
      <c r="M43" s="34">
        <f t="shared" si="20"/>
        <v>0</v>
      </c>
      <c r="N43" s="34" t="e">
        <f t="shared" si="21"/>
        <v>#DIV/0!</v>
      </c>
      <c r="O43" s="34" t="e">
        <f t="shared" si="22"/>
        <v>#DIV/0!</v>
      </c>
      <c r="P43" s="34" t="e">
        <f t="shared" si="23"/>
        <v>#DIV/0!</v>
      </c>
      <c r="Q43" s="12" t="e">
        <f t="shared" si="24"/>
        <v>#DIV/0!</v>
      </c>
      <c r="R43">
        <f t="shared" si="25"/>
        <v>1255</v>
      </c>
    </row>
    <row r="44" spans="1:19" x14ac:dyDescent="0.2">
      <c r="A44" s="43"/>
      <c r="B44" s="43"/>
      <c r="C44" s="44"/>
      <c r="D44" s="45"/>
      <c r="E44" s="46"/>
      <c r="F44" s="46"/>
      <c r="G44" s="47"/>
      <c r="H44" s="47"/>
      <c r="I44" s="47"/>
      <c r="J44" s="11" t="str">
        <f t="shared" si="17"/>
        <v>n</v>
      </c>
      <c r="K44" s="33" t="str">
        <f t="shared" si="18"/>
        <v>n</v>
      </c>
      <c r="L44" s="34">
        <f t="shared" si="19"/>
        <v>12</v>
      </c>
      <c r="M44" s="34">
        <f t="shared" si="20"/>
        <v>0</v>
      </c>
      <c r="N44" s="34" t="e">
        <f t="shared" si="21"/>
        <v>#DIV/0!</v>
      </c>
      <c r="O44" s="34" t="e">
        <f t="shared" si="22"/>
        <v>#DIV/0!</v>
      </c>
      <c r="P44" s="34" t="e">
        <f t="shared" si="23"/>
        <v>#DIV/0!</v>
      </c>
      <c r="Q44" s="12" t="e">
        <f t="shared" si="24"/>
        <v>#DIV/0!</v>
      </c>
      <c r="R44">
        <f t="shared" si="25"/>
        <v>1255</v>
      </c>
    </row>
    <row r="45" spans="1:19" x14ac:dyDescent="0.2">
      <c r="A45" s="43"/>
      <c r="B45" s="43"/>
      <c r="C45" s="43"/>
      <c r="D45" s="45"/>
      <c r="E45" s="46"/>
      <c r="F45" s="46"/>
      <c r="G45" s="47"/>
      <c r="H45" s="47"/>
      <c r="I45" s="48"/>
      <c r="J45" s="11" t="str">
        <f t="shared" si="17"/>
        <v>n</v>
      </c>
      <c r="K45" s="33" t="str">
        <f t="shared" si="18"/>
        <v>n</v>
      </c>
      <c r="L45" s="34">
        <f t="shared" si="19"/>
        <v>12</v>
      </c>
      <c r="M45" s="34">
        <f t="shared" si="20"/>
        <v>0</v>
      </c>
      <c r="N45" s="34" t="e">
        <f t="shared" si="21"/>
        <v>#DIV/0!</v>
      </c>
      <c r="O45" s="34" t="e">
        <f t="shared" si="22"/>
        <v>#DIV/0!</v>
      </c>
      <c r="P45" s="34" t="e">
        <f t="shared" si="23"/>
        <v>#DIV/0!</v>
      </c>
      <c r="Q45" s="12" t="e">
        <f t="shared" si="24"/>
        <v>#DIV/0!</v>
      </c>
      <c r="R45">
        <f t="shared" si="25"/>
        <v>1255</v>
      </c>
    </row>
    <row r="46" spans="1:19" x14ac:dyDescent="0.2">
      <c r="A46" s="43"/>
      <c r="B46" s="43"/>
      <c r="C46" s="43"/>
      <c r="D46" s="45"/>
      <c r="E46" s="46"/>
      <c r="F46" s="46"/>
      <c r="G46" s="47"/>
      <c r="H46" s="47"/>
      <c r="I46" s="48"/>
      <c r="J46" s="11" t="str">
        <f t="shared" si="17"/>
        <v>n</v>
      </c>
      <c r="K46" s="33" t="str">
        <f t="shared" si="18"/>
        <v>n</v>
      </c>
      <c r="L46" s="34">
        <f t="shared" si="19"/>
        <v>12</v>
      </c>
      <c r="M46" s="34">
        <f t="shared" si="20"/>
        <v>0</v>
      </c>
      <c r="N46" s="34" t="e">
        <f t="shared" si="21"/>
        <v>#DIV/0!</v>
      </c>
      <c r="O46" s="34" t="e">
        <f t="shared" si="22"/>
        <v>#DIV/0!</v>
      </c>
      <c r="P46" s="34" t="e">
        <f t="shared" si="23"/>
        <v>#DIV/0!</v>
      </c>
      <c r="Q46" s="12" t="e">
        <f t="shared" si="24"/>
        <v>#DIV/0!</v>
      </c>
      <c r="R46">
        <f t="shared" si="25"/>
        <v>1255</v>
      </c>
    </row>
    <row r="47" spans="1:19" x14ac:dyDescent="0.2">
      <c r="A47" s="43"/>
      <c r="B47" s="43"/>
      <c r="C47" s="43"/>
      <c r="D47" s="45"/>
      <c r="E47" s="46"/>
      <c r="F47" s="46"/>
      <c r="G47" s="47"/>
      <c r="H47" s="47"/>
      <c r="I47" s="48"/>
      <c r="J47" s="11" t="str">
        <f t="shared" si="17"/>
        <v>n</v>
      </c>
      <c r="K47" s="33" t="str">
        <f t="shared" si="18"/>
        <v>n</v>
      </c>
      <c r="L47" s="34">
        <f t="shared" si="19"/>
        <v>12</v>
      </c>
      <c r="M47" s="34">
        <f t="shared" si="20"/>
        <v>0</v>
      </c>
      <c r="N47" s="34" t="e">
        <f t="shared" si="21"/>
        <v>#DIV/0!</v>
      </c>
      <c r="O47" s="34" t="e">
        <f t="shared" si="22"/>
        <v>#DIV/0!</v>
      </c>
      <c r="P47" s="34" t="e">
        <f t="shared" si="23"/>
        <v>#DIV/0!</v>
      </c>
      <c r="Q47" s="12" t="e">
        <f t="shared" si="24"/>
        <v>#DIV/0!</v>
      </c>
      <c r="R47">
        <f t="shared" si="25"/>
        <v>1255</v>
      </c>
    </row>
    <row r="48" spans="1:19" x14ac:dyDescent="0.2">
      <c r="A48" s="43"/>
      <c r="B48" s="43"/>
      <c r="C48" s="43"/>
      <c r="D48" s="45"/>
      <c r="E48" s="46"/>
      <c r="F48" s="46"/>
      <c r="G48" s="47"/>
      <c r="H48" s="47"/>
      <c r="I48" s="48"/>
      <c r="J48" s="11" t="str">
        <f t="shared" si="17"/>
        <v>n</v>
      </c>
      <c r="K48" s="33" t="str">
        <f t="shared" si="18"/>
        <v>n</v>
      </c>
      <c r="L48" s="34">
        <f t="shared" si="19"/>
        <v>12</v>
      </c>
      <c r="M48" s="34">
        <f t="shared" si="20"/>
        <v>0</v>
      </c>
      <c r="N48" s="34" t="e">
        <f t="shared" si="21"/>
        <v>#DIV/0!</v>
      </c>
      <c r="O48" s="34" t="e">
        <f t="shared" si="22"/>
        <v>#DIV/0!</v>
      </c>
      <c r="P48" s="34" t="e">
        <f t="shared" si="23"/>
        <v>#DIV/0!</v>
      </c>
      <c r="Q48" s="12" t="e">
        <f t="shared" si="24"/>
        <v>#DIV/0!</v>
      </c>
      <c r="R48">
        <f t="shared" si="25"/>
        <v>1255</v>
      </c>
    </row>
    <row r="49" spans="1:21" x14ac:dyDescent="0.2">
      <c r="A49" s="43"/>
      <c r="B49" s="43"/>
      <c r="C49" s="44"/>
      <c r="D49" s="45"/>
      <c r="E49" s="46"/>
      <c r="F49" s="46"/>
      <c r="G49" s="47"/>
      <c r="H49" s="47"/>
      <c r="I49" s="47"/>
      <c r="J49" s="11" t="str">
        <f t="shared" si="17"/>
        <v>n</v>
      </c>
      <c r="K49" s="33" t="str">
        <f t="shared" si="18"/>
        <v>n</v>
      </c>
      <c r="L49" s="34">
        <f t="shared" si="19"/>
        <v>12</v>
      </c>
      <c r="M49" s="34">
        <f t="shared" si="20"/>
        <v>0</v>
      </c>
      <c r="N49" s="34" t="e">
        <f t="shared" si="21"/>
        <v>#DIV/0!</v>
      </c>
      <c r="O49" s="34" t="e">
        <f t="shared" si="22"/>
        <v>#DIV/0!</v>
      </c>
      <c r="P49" s="34" t="e">
        <f t="shared" si="23"/>
        <v>#DIV/0!</v>
      </c>
      <c r="Q49" s="12" t="e">
        <f t="shared" si="24"/>
        <v>#DIV/0!</v>
      </c>
      <c r="R49">
        <f t="shared" si="25"/>
        <v>1255</v>
      </c>
    </row>
    <row r="50" spans="1:21" x14ac:dyDescent="0.2">
      <c r="A50" s="43"/>
      <c r="B50" s="43"/>
      <c r="C50" s="43"/>
      <c r="D50" s="44"/>
      <c r="E50" s="46"/>
      <c r="F50" s="46"/>
      <c r="G50" s="47"/>
      <c r="H50" s="47"/>
      <c r="I50" s="47"/>
      <c r="J50" s="11" t="str">
        <f t="shared" si="17"/>
        <v>n</v>
      </c>
      <c r="K50" s="33" t="str">
        <f t="shared" si="18"/>
        <v>n</v>
      </c>
      <c r="L50" s="34">
        <f t="shared" si="19"/>
        <v>12</v>
      </c>
      <c r="M50" s="34">
        <f t="shared" si="20"/>
        <v>0</v>
      </c>
      <c r="N50" s="34" t="e">
        <f t="shared" si="21"/>
        <v>#DIV/0!</v>
      </c>
      <c r="O50" s="34" t="e">
        <f t="shared" si="22"/>
        <v>#DIV/0!</v>
      </c>
      <c r="P50" s="34" t="e">
        <f t="shared" si="23"/>
        <v>#DIV/0!</v>
      </c>
      <c r="Q50" s="12" t="e">
        <f t="shared" si="24"/>
        <v>#DIV/0!</v>
      </c>
      <c r="R50">
        <f t="shared" si="25"/>
        <v>1255</v>
      </c>
    </row>
    <row r="51" spans="1:21" x14ac:dyDescent="0.2">
      <c r="A51" s="43"/>
      <c r="B51" s="43"/>
      <c r="C51" s="43"/>
      <c r="D51" s="45"/>
      <c r="E51" s="46"/>
      <c r="F51" s="46"/>
      <c r="G51" s="47"/>
      <c r="H51" s="47"/>
      <c r="I51" s="47"/>
      <c r="J51" s="11" t="str">
        <f t="shared" si="17"/>
        <v>n</v>
      </c>
      <c r="K51" s="33" t="str">
        <f t="shared" si="18"/>
        <v>n</v>
      </c>
      <c r="L51" s="34">
        <f t="shared" si="19"/>
        <v>12</v>
      </c>
      <c r="M51" s="34">
        <f t="shared" si="20"/>
        <v>0</v>
      </c>
      <c r="N51" s="34" t="e">
        <f t="shared" si="21"/>
        <v>#DIV/0!</v>
      </c>
      <c r="O51" s="34" t="e">
        <f t="shared" si="22"/>
        <v>#DIV/0!</v>
      </c>
      <c r="P51" s="34" t="e">
        <f t="shared" si="23"/>
        <v>#DIV/0!</v>
      </c>
      <c r="Q51" s="12" t="e">
        <f t="shared" si="24"/>
        <v>#DIV/0!</v>
      </c>
      <c r="R51">
        <f t="shared" si="25"/>
        <v>1255</v>
      </c>
    </row>
    <row r="52" spans="1:21" x14ac:dyDescent="0.2">
      <c r="A52" s="43"/>
      <c r="B52" s="43"/>
      <c r="C52" s="43"/>
      <c r="D52" s="44"/>
      <c r="E52" s="46"/>
      <c r="F52" s="46"/>
      <c r="G52" s="49"/>
      <c r="H52" s="50"/>
      <c r="I52" s="47"/>
      <c r="J52" s="11" t="str">
        <f t="shared" si="17"/>
        <v>n</v>
      </c>
      <c r="K52" s="33" t="str">
        <f t="shared" si="18"/>
        <v>n</v>
      </c>
      <c r="L52" s="34">
        <f t="shared" si="19"/>
        <v>12</v>
      </c>
      <c r="M52" s="35">
        <f t="shared" si="20"/>
        <v>0</v>
      </c>
      <c r="N52" s="35" t="e">
        <f t="shared" si="21"/>
        <v>#DIV/0!</v>
      </c>
      <c r="O52" s="35" t="e">
        <f t="shared" si="22"/>
        <v>#DIV/0!</v>
      </c>
      <c r="P52" s="35" t="e">
        <f t="shared" si="23"/>
        <v>#DIV/0!</v>
      </c>
      <c r="Q52" s="24" t="e">
        <f t="shared" si="24"/>
        <v>#DIV/0!</v>
      </c>
    </row>
    <row r="53" spans="1:21" s="29" customFormat="1" x14ac:dyDescent="0.2">
      <c r="B53" s="26" t="s">
        <v>37</v>
      </c>
      <c r="E53" s="27"/>
      <c r="F53" s="27"/>
      <c r="G53" s="32">
        <f>SUM(G40:G52)</f>
        <v>0</v>
      </c>
      <c r="H53" s="32">
        <f>SUM(H40:H52)</f>
        <v>0</v>
      </c>
      <c r="I53" s="27"/>
      <c r="J53" s="27"/>
      <c r="K53" s="27"/>
      <c r="L53" s="27"/>
      <c r="M53" s="32">
        <f>SUM(M40:M52)</f>
        <v>0</v>
      </c>
      <c r="N53" s="32" t="e">
        <f>SUM(N40:N52)</f>
        <v>#DIV/0!</v>
      </c>
      <c r="O53" s="32" t="e">
        <f>SUM(O40:O52)</f>
        <v>#DIV/0!</v>
      </c>
      <c r="P53" s="32" t="e">
        <f>SUM(P40:P52)</f>
        <v>#DIV/0!</v>
      </c>
      <c r="Q53" s="32" t="e">
        <f>SUM(Q40:Q52)</f>
        <v>#DIV/0!</v>
      </c>
    </row>
    <row r="54" spans="1:21" x14ac:dyDescent="0.2">
      <c r="A54" s="15"/>
      <c r="B54" s="15"/>
      <c r="C54" s="15"/>
      <c r="D54" s="15"/>
      <c r="E54" s="15"/>
      <c r="F54" s="15"/>
      <c r="G54" s="39"/>
      <c r="H54" s="39"/>
      <c r="I54" s="15"/>
      <c r="J54" s="15"/>
      <c r="K54" s="15"/>
      <c r="L54" s="15"/>
      <c r="M54" s="39"/>
      <c r="N54" s="39"/>
      <c r="O54" s="39"/>
      <c r="P54" s="39"/>
      <c r="Q54" s="39"/>
      <c r="R54" s="15"/>
      <c r="S54" s="15"/>
      <c r="T54" s="15"/>
    </row>
    <row r="55" spans="1:21" x14ac:dyDescent="0.2">
      <c r="A55" s="15"/>
      <c r="B55" s="15" t="s">
        <v>38</v>
      </c>
      <c r="C55" s="15"/>
      <c r="D55" s="15"/>
      <c r="E55" s="15"/>
      <c r="F55" s="15"/>
      <c r="G55" s="40">
        <f>+G53+G38+G31+G28+G13</f>
        <v>0</v>
      </c>
      <c r="H55" s="40">
        <f>+H53+H38+H31+H28+H13</f>
        <v>0</v>
      </c>
      <c r="I55" s="15"/>
      <c r="J55" s="15"/>
      <c r="K55" s="15"/>
      <c r="L55" s="15"/>
      <c r="M55" s="40">
        <f>+M53+M38+M31+M28+M13</f>
        <v>0</v>
      </c>
      <c r="N55" s="40" t="e">
        <f>+N53+N38+N31+N28+N13</f>
        <v>#DIV/0!</v>
      </c>
      <c r="O55" s="40" t="e">
        <f>+O53+O38+O31+O28+O13</f>
        <v>#DIV/0!</v>
      </c>
      <c r="P55" s="40" t="e">
        <f>+P53+P38+P31+P28+P13</f>
        <v>#DIV/0!</v>
      </c>
      <c r="Q55" s="40" t="e">
        <f>+Q53+Q38+Q31+Q28+Q13</f>
        <v>#DIV/0!</v>
      </c>
      <c r="R55" s="15"/>
      <c r="S55" s="15"/>
      <c r="T55" s="15"/>
    </row>
    <row r="57" spans="1:21" x14ac:dyDescent="0.2">
      <c r="A57" s="14" t="s">
        <v>23</v>
      </c>
      <c r="B57" s="13"/>
      <c r="C57" s="13"/>
      <c r="D57" s="13"/>
    </row>
    <row r="58" spans="1:21" x14ac:dyDescent="0.2">
      <c r="A58" s="43"/>
      <c r="B58" s="43"/>
      <c r="C58" s="43"/>
      <c r="D58" s="43"/>
      <c r="E58" s="51"/>
      <c r="F58" s="51"/>
      <c r="G58" s="48"/>
    </row>
    <row r="59" spans="1:21" x14ac:dyDescent="0.2">
      <c r="A59" s="43"/>
      <c r="B59" s="43"/>
      <c r="C59" s="43"/>
      <c r="D59" s="43"/>
      <c r="E59" s="51"/>
      <c r="F59" s="51"/>
      <c r="G59" s="48"/>
    </row>
    <row r="60" spans="1:21" x14ac:dyDescent="0.2">
      <c r="A60" s="43"/>
      <c r="B60" s="43"/>
      <c r="C60" s="43"/>
      <c r="D60" s="43"/>
      <c r="E60" s="51"/>
      <c r="F60" s="51"/>
      <c r="G60" s="50"/>
      <c r="U60" s="13"/>
    </row>
    <row r="61" spans="1:21" s="29" customFormat="1" x14ac:dyDescent="0.2">
      <c r="A61" s="60"/>
      <c r="B61" s="60" t="s">
        <v>49</v>
      </c>
      <c r="C61" s="60"/>
      <c r="D61" s="60"/>
      <c r="E61" s="61"/>
      <c r="F61" s="61"/>
      <c r="G61" s="64">
        <f>SUM(G58:G60)</f>
        <v>0</v>
      </c>
    </row>
    <row r="62" spans="1:21" x14ac:dyDescent="0.2">
      <c r="A62" s="43"/>
      <c r="B62" s="43"/>
      <c r="C62" s="43"/>
      <c r="D62" s="43"/>
      <c r="E62" s="51"/>
      <c r="F62" s="51"/>
      <c r="G62" s="48"/>
    </row>
    <row r="63" spans="1:21" x14ac:dyDescent="0.2">
      <c r="A63" s="43"/>
      <c r="B63" s="43"/>
      <c r="C63" s="43"/>
      <c r="D63" s="43"/>
      <c r="E63" s="51"/>
      <c r="F63" s="51"/>
      <c r="G63" s="48"/>
    </row>
    <row r="64" spans="1:21" x14ac:dyDescent="0.2">
      <c r="A64" s="43"/>
      <c r="B64" s="43"/>
      <c r="C64" s="43"/>
      <c r="D64" s="43"/>
      <c r="E64" s="51"/>
      <c r="F64" s="51"/>
      <c r="G64" s="50"/>
    </row>
    <row r="65" spans="1:17" s="29" customFormat="1" x14ac:dyDescent="0.2">
      <c r="A65" s="60"/>
      <c r="B65" s="60" t="s">
        <v>50</v>
      </c>
      <c r="C65" s="60"/>
      <c r="D65" s="60"/>
      <c r="E65" s="61"/>
      <c r="F65" s="61"/>
      <c r="G65" s="64">
        <f>SUM(G62:G64)</f>
        <v>0</v>
      </c>
    </row>
    <row r="66" spans="1:17" x14ac:dyDescent="0.2">
      <c r="A66" s="58"/>
      <c r="B66" s="58"/>
      <c r="C66" s="58"/>
      <c r="D66" s="58"/>
      <c r="E66" s="59"/>
      <c r="F66" s="59"/>
      <c r="G66" s="63"/>
    </row>
    <row r="67" spans="1:17" s="29" customFormat="1" x14ac:dyDescent="0.2">
      <c r="B67" s="29" t="s">
        <v>39</v>
      </c>
      <c r="G67" s="62">
        <f>+G65+G61</f>
        <v>0</v>
      </c>
      <c r="Q67" s="62">
        <f>+G67</f>
        <v>0</v>
      </c>
    </row>
    <row r="69" spans="1:17" s="15" customFormat="1" ht="13.5" thickBot="1" x14ac:dyDescent="0.25">
      <c r="B69" s="15" t="s">
        <v>40</v>
      </c>
      <c r="G69" s="41">
        <f>+G67+G55</f>
        <v>0</v>
      </c>
      <c r="I69" s="29"/>
      <c r="M69" s="41">
        <f>+M67+M55</f>
        <v>0</v>
      </c>
      <c r="N69" s="41" t="e">
        <f>+N67+N55</f>
        <v>#DIV/0!</v>
      </c>
      <c r="O69" s="41" t="e">
        <f>+O67+O55</f>
        <v>#DIV/0!</v>
      </c>
      <c r="P69" s="41" t="e">
        <f>+P67+P55</f>
        <v>#DIV/0!</v>
      </c>
      <c r="Q69" s="41" t="e">
        <f>+Q67+Q55</f>
        <v>#DIV/0!</v>
      </c>
    </row>
    <row r="70" spans="1:17" ht="13.5" thickTop="1" x14ac:dyDescent="0.2"/>
  </sheetData>
  <sheetProtection password="C1DF" sheet="1" objects="1" scenarios="1"/>
  <mergeCells count="1">
    <mergeCell ref="A1:Q1"/>
  </mergeCells>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zoomScaleNormal="75" workbookViewId="0">
      <pane ySplit="5" topLeftCell="A6" activePane="bottomLeft" state="frozen"/>
      <selection pane="bottomLeft" activeCell="D5" sqref="D5"/>
    </sheetView>
  </sheetViews>
  <sheetFormatPr defaultRowHeight="12.75" x14ac:dyDescent="0.2"/>
  <cols>
    <col min="1" max="1" width="8.85546875" customWidth="1"/>
    <col min="2" max="2" width="19.140625" customWidth="1"/>
    <col min="3" max="3" width="15.140625" customWidth="1"/>
    <col min="4" max="4" width="14" customWidth="1"/>
    <col min="5" max="5" width="13.28515625" customWidth="1"/>
    <col min="6" max="6" width="12.85546875" customWidth="1"/>
    <col min="7" max="7" width="11.7109375" customWidth="1"/>
    <col min="8" max="9" width="9.28515625" bestFit="1" customWidth="1"/>
    <col min="10" max="11" width="9.28515625" hidden="1" customWidth="1"/>
    <col min="12" max="12" width="9.28515625" bestFit="1" customWidth="1"/>
    <col min="13" max="13" width="13" customWidth="1"/>
    <col min="14" max="14" width="13.28515625" customWidth="1"/>
    <col min="15" max="15" width="12.42578125" customWidth="1"/>
    <col min="16" max="16" width="13.28515625" customWidth="1"/>
    <col min="17" max="17" width="10.42578125" bestFit="1" customWidth="1"/>
    <col min="18" max="19" width="9.140625" hidden="1" customWidth="1"/>
  </cols>
  <sheetData>
    <row r="1" spans="1:19" ht="20.25" x14ac:dyDescent="0.3">
      <c r="A1" s="90" t="s">
        <v>32</v>
      </c>
      <c r="B1" s="90"/>
      <c r="C1" s="90"/>
      <c r="D1" s="90"/>
      <c r="E1" s="90"/>
      <c r="F1" s="90"/>
      <c r="G1" s="90"/>
      <c r="H1" s="90"/>
      <c r="I1" s="90"/>
      <c r="J1" s="90"/>
      <c r="K1" s="90"/>
      <c r="L1" s="90"/>
      <c r="M1" s="90"/>
      <c r="N1" s="90"/>
      <c r="O1" s="90"/>
      <c r="P1" s="90"/>
      <c r="Q1" s="90"/>
    </row>
    <row r="2" spans="1:19" x14ac:dyDescent="0.2">
      <c r="A2" t="s">
        <v>5</v>
      </c>
      <c r="C2" s="53">
        <v>37803</v>
      </c>
    </row>
    <row r="3" spans="1:19" x14ac:dyDescent="0.2">
      <c r="A3" t="s">
        <v>6</v>
      </c>
      <c r="C3" s="53">
        <v>38168</v>
      </c>
      <c r="E3" s="6"/>
    </row>
    <row r="4" spans="1:19" ht="38.25" x14ac:dyDescent="0.2">
      <c r="N4" s="3" t="s">
        <v>8</v>
      </c>
      <c r="P4" s="3" t="s">
        <v>8</v>
      </c>
      <c r="Q4" s="1" t="s">
        <v>9</v>
      </c>
      <c r="R4" s="1" t="s">
        <v>15</v>
      </c>
      <c r="S4" s="1" t="s">
        <v>16</v>
      </c>
    </row>
    <row r="5" spans="1:19" ht="64.5" thickBot="1" x14ac:dyDescent="0.25">
      <c r="A5" s="2" t="s">
        <v>10</v>
      </c>
      <c r="B5" s="2" t="s">
        <v>11</v>
      </c>
      <c r="C5" s="2" t="s">
        <v>17</v>
      </c>
      <c r="D5" s="2" t="s">
        <v>12</v>
      </c>
      <c r="E5" s="2" t="s">
        <v>0</v>
      </c>
      <c r="F5" s="2" t="s">
        <v>14</v>
      </c>
      <c r="G5" s="2" t="s">
        <v>13</v>
      </c>
      <c r="H5" s="2" t="s">
        <v>1</v>
      </c>
      <c r="I5" s="2" t="s">
        <v>7</v>
      </c>
      <c r="J5" s="2" t="s">
        <v>25</v>
      </c>
      <c r="K5" s="2" t="s">
        <v>26</v>
      </c>
      <c r="L5" s="2" t="s">
        <v>4</v>
      </c>
      <c r="M5" s="2" t="s">
        <v>2</v>
      </c>
      <c r="N5" s="4">
        <f>+C2</f>
        <v>37803</v>
      </c>
      <c r="O5" s="2" t="s">
        <v>3</v>
      </c>
      <c r="P5" s="5">
        <f>+C3</f>
        <v>38168</v>
      </c>
      <c r="Q5" s="5">
        <f>+C3</f>
        <v>38168</v>
      </c>
    </row>
    <row r="6" spans="1:19" x14ac:dyDescent="0.2">
      <c r="A6" s="14" t="s">
        <v>19</v>
      </c>
      <c r="B6" s="10"/>
      <c r="C6" s="10"/>
      <c r="D6" s="18"/>
      <c r="E6" s="19"/>
      <c r="F6" s="19"/>
      <c r="G6" s="20"/>
      <c r="H6" s="20"/>
      <c r="I6" s="20"/>
      <c r="J6" s="20"/>
      <c r="K6" s="20"/>
      <c r="L6" s="20"/>
      <c r="M6" s="20"/>
      <c r="N6" s="20"/>
      <c r="O6" s="20"/>
      <c r="P6" s="21"/>
      <c r="Q6" s="22"/>
    </row>
    <row r="7" spans="1:19" s="13" customFormat="1" x14ac:dyDescent="0.2">
      <c r="A7" s="56"/>
      <c r="B7" s="56"/>
      <c r="C7" s="70"/>
      <c r="D7" s="56"/>
      <c r="E7" s="57"/>
      <c r="F7" s="57"/>
      <c r="G7" s="74"/>
      <c r="H7" s="74"/>
      <c r="I7" s="74"/>
      <c r="J7" s="76"/>
      <c r="K7" s="76"/>
      <c r="L7" s="76"/>
      <c r="M7" s="76"/>
      <c r="N7" s="76"/>
      <c r="O7" s="76"/>
      <c r="P7" s="76"/>
      <c r="Q7" s="76"/>
    </row>
    <row r="8" spans="1:19" x14ac:dyDescent="0.2">
      <c r="A8" s="43"/>
      <c r="B8" s="43"/>
      <c r="C8" s="44"/>
      <c r="D8" s="43"/>
      <c r="E8" s="51"/>
      <c r="F8" s="51"/>
      <c r="G8" s="48"/>
      <c r="H8" s="48"/>
      <c r="I8" s="48"/>
      <c r="J8" s="11" t="str">
        <f>IF(F8="","n",IF(F8&lt;$C$2,"y","n"))</f>
        <v>n</v>
      </c>
      <c r="K8" s="11" t="str">
        <f>IF(F8&gt;=$C$2,"y","n")</f>
        <v>n</v>
      </c>
      <c r="L8" s="12">
        <f>IF(J8="y",0,IF(K8="y",ROUND((F8-$C$2)/30.4167,0),(IF($E8&lt;=$C$2,12,ROUND(($C$3-$E8)/30.4167,0))-$S8)))</f>
        <v>12</v>
      </c>
      <c r="M8" s="12">
        <f>+G8-H8</f>
        <v>0</v>
      </c>
      <c r="N8" s="12" t="e">
        <f>IF(E8&gt;$C$2,0,(IF(((M8/I8)*ROUND(($C$2-E8)/30.4167,0))&gt;=M8,M8,((M8/I8)*ROUND(($C$2-E8)/30.4167,0)))))</f>
        <v>#DIV/0!</v>
      </c>
      <c r="O8" s="12" t="e">
        <f>IF((G8-H8)/I8*L8&lt;=(M8-N8),((G8-H8)/I8*L8),M8-N8)</f>
        <v>#DIV/0!</v>
      </c>
      <c r="P8" s="12" t="e">
        <f>+N8+O8</f>
        <v>#DIV/0!</v>
      </c>
      <c r="Q8" s="12" t="e">
        <f>+G8-P8</f>
        <v>#DIV/0!</v>
      </c>
      <c r="R8">
        <f>IF($F8&gt;$C$3,0,ROUND(($C$3-$F8)/30.4167,0))</f>
        <v>1255</v>
      </c>
      <c r="S8">
        <f>IF($R8&lt;&gt;1255,R8,0)</f>
        <v>0</v>
      </c>
    </row>
    <row r="9" spans="1:19" x14ac:dyDescent="0.2">
      <c r="A9" s="43"/>
      <c r="B9" s="43"/>
      <c r="C9" s="44"/>
      <c r="D9" s="43"/>
      <c r="E9" s="51"/>
      <c r="F9" s="51"/>
      <c r="G9" s="48"/>
      <c r="H9" s="48"/>
      <c r="I9" s="48"/>
      <c r="J9" s="11" t="str">
        <f>IF(F9="","n",IF(F9&lt;$C$2,"y","n"))</f>
        <v>n</v>
      </c>
      <c r="K9" s="11" t="str">
        <f>IF(F9&gt;=$C$2,"y","n")</f>
        <v>n</v>
      </c>
      <c r="L9" s="12">
        <f>IF(J9="y",0,IF(K9="y",ROUND((F9-$C$2)/30.4167,0),(IF($E9&lt;=$C$2,12,ROUND(($C$3-$E9)/30.4167,0))-$S9)))</f>
        <v>12</v>
      </c>
      <c r="M9" s="12">
        <f>+G9-H9</f>
        <v>0</v>
      </c>
      <c r="N9" s="12" t="e">
        <f>IF(E9&gt;$C$2,0,(IF(((M9/I9)*ROUND(($C$2-E9)/30.4167,0))&gt;=M9,M9,((M9/I9)*ROUND(($C$2-E9)/30.4167,0)))))</f>
        <v>#DIV/0!</v>
      </c>
      <c r="O9" s="12" t="e">
        <f>IF((G9-H9)/I9*L9&lt;=(M9-N9),((G9-H9)/I9*L9),M9-N9)</f>
        <v>#DIV/0!</v>
      </c>
      <c r="P9" s="12" t="e">
        <f>+N9+O9</f>
        <v>#DIV/0!</v>
      </c>
      <c r="Q9" s="12" t="e">
        <f>+G9-P9</f>
        <v>#DIV/0!</v>
      </c>
      <c r="R9">
        <f>IF($F9&gt;$C$3,0,ROUND(($C$3-$F9)/30.4167,0))</f>
        <v>1255</v>
      </c>
      <c r="S9">
        <f>IF($R9&lt;&gt;1255,R9,0)</f>
        <v>0</v>
      </c>
    </row>
    <row r="10" spans="1:19" x14ac:dyDescent="0.2">
      <c r="A10" s="43"/>
      <c r="B10" s="43"/>
      <c r="C10" s="44"/>
      <c r="D10" s="43"/>
      <c r="E10" s="51"/>
      <c r="F10" s="51"/>
      <c r="G10" s="48"/>
      <c r="H10" s="48"/>
      <c r="I10" s="48"/>
      <c r="J10" s="11" t="str">
        <f>IF(F10="","n",IF(F10&lt;$C$2,"y","n"))</f>
        <v>n</v>
      </c>
      <c r="K10" s="11" t="str">
        <f>IF(F10&gt;=$C$2,"y","n")</f>
        <v>n</v>
      </c>
      <c r="L10" s="12">
        <f>IF(J10="y",0,IF(K10="y",ROUND((F10-$C$2)/30.4167,0),(IF($E10&lt;=$C$2,12,ROUND(($C$3-$E10)/30.4167,0))-$S10)))</f>
        <v>12</v>
      </c>
      <c r="M10" s="12">
        <f>+G10-H10</f>
        <v>0</v>
      </c>
      <c r="N10" s="12" t="e">
        <f>IF(E10&gt;$C$2,0,(IF(((M10/I10)*ROUND(($C$2-E10)/30.4167,0))&gt;=M10,M10,((M10/I10)*ROUND(($C$2-E10)/30.4167,0)))))</f>
        <v>#DIV/0!</v>
      </c>
      <c r="O10" s="12" t="e">
        <f>IF((G10-H10)/I10*L10&lt;=(M10-N10),((G10-H10)/I10*L10),M10-N10)</f>
        <v>#DIV/0!</v>
      </c>
      <c r="P10" s="12" t="e">
        <f>+N10+O10</f>
        <v>#DIV/0!</v>
      </c>
      <c r="Q10" s="12" t="e">
        <f>+G10-P10</f>
        <v>#DIV/0!</v>
      </c>
      <c r="R10">
        <f>IF($F10&gt;$C$3,0,ROUND(($C$3-$F10)/30.4167,0))</f>
        <v>1255</v>
      </c>
    </row>
    <row r="11" spans="1:19" x14ac:dyDescent="0.2">
      <c r="A11" s="43"/>
      <c r="B11" s="43"/>
      <c r="C11" s="44"/>
      <c r="D11" s="43"/>
      <c r="E11" s="51"/>
      <c r="F11" s="51"/>
      <c r="G11" s="48"/>
      <c r="H11" s="48"/>
      <c r="I11" s="48"/>
      <c r="J11" s="11" t="str">
        <f>IF(F11="","n",IF(F11&lt;$C$2,"y","n"))</f>
        <v>n</v>
      </c>
      <c r="K11" s="11" t="str">
        <f>IF(F11&gt;=$C$2,"y","n")</f>
        <v>n</v>
      </c>
      <c r="L11" s="12">
        <f>IF(J11="y",0,IF(K11="y",ROUND((F11-$C$2)/30.4167,0),(IF($E11&lt;=$C$2,12,ROUND(($C$3-$E11)/30.4167,0))-$S11)))</f>
        <v>12</v>
      </c>
      <c r="M11" s="12">
        <f>+G11-H11</f>
        <v>0</v>
      </c>
      <c r="N11" s="12" t="e">
        <f>IF(E11&gt;$C$2,0,(IF(((M11/I11)*ROUND(($C$2-E11)/30.4167,0))&gt;=M11,M11,((M11/I11)*ROUND(($C$2-E11)/30.4167,0)))))</f>
        <v>#DIV/0!</v>
      </c>
      <c r="O11" s="12" t="e">
        <f>IF((G11-H11)/I11*L11&lt;=(M11-N11),((G11-H11)/I11*L11),M11-N11)</f>
        <v>#DIV/0!</v>
      </c>
      <c r="P11" s="12" t="e">
        <f>+N11+O11</f>
        <v>#DIV/0!</v>
      </c>
      <c r="Q11" s="12" t="e">
        <f>+G11-P11</f>
        <v>#DIV/0!</v>
      </c>
      <c r="R11">
        <f>IF($F11&gt;$C$3,0,ROUND(($C$3-$F11)/30.4167,0))</f>
        <v>1255</v>
      </c>
    </row>
    <row r="12" spans="1:19" x14ac:dyDescent="0.2">
      <c r="A12" s="43"/>
      <c r="B12" s="43"/>
      <c r="C12" s="44"/>
      <c r="D12" s="43"/>
      <c r="E12" s="52"/>
      <c r="F12" s="52"/>
      <c r="G12" s="50"/>
      <c r="H12" s="50"/>
      <c r="I12" s="50"/>
      <c r="J12" s="23" t="str">
        <f>IF(F12="","n",IF(F12&lt;$C$2,"y","n"))</f>
        <v>n</v>
      </c>
      <c r="K12" s="23" t="str">
        <f>IF(F12&gt;=$C$2,"y","n")</f>
        <v>n</v>
      </c>
      <c r="L12" s="24">
        <f>IF(J12="y",0,IF(K12="y",ROUND((F12-$C$2)/30.4167,0),(IF($E12&lt;=$C$2,12,ROUND(($C$3-$E12)/30.4167,0))-$S12)))</f>
        <v>12</v>
      </c>
      <c r="M12" s="24">
        <f>+G12-H12</f>
        <v>0</v>
      </c>
      <c r="N12" s="24" t="e">
        <f>IF(E12&gt;$C$2,0,(IF(((M12/I12)*ROUND(($C$2-E12)/30.4167,0))&gt;=M12,M12,((M12/I12)*ROUND(($C$2-E12)/30.4167,0)))))</f>
        <v>#DIV/0!</v>
      </c>
      <c r="O12" s="24" t="e">
        <f>IF((G12-H12)/I12*L12&lt;=(M12-N12),((G12-H12)/I12*L12),M12-N12)</f>
        <v>#DIV/0!</v>
      </c>
      <c r="P12" s="24" t="e">
        <f>+N12+O12</f>
        <v>#DIV/0!</v>
      </c>
      <c r="Q12" s="24" t="e">
        <f>+G12-P12</f>
        <v>#DIV/0!</v>
      </c>
      <c r="R12">
        <f>IF($F12&gt;$C$3,0,ROUND(($C$3-$F12)/30.4167,0))</f>
        <v>1255</v>
      </c>
    </row>
    <row r="13" spans="1:19" s="29" customFormat="1" x14ac:dyDescent="0.2">
      <c r="A13" s="25"/>
      <c r="B13" s="26" t="s">
        <v>27</v>
      </c>
      <c r="C13" s="27"/>
      <c r="D13" s="26"/>
      <c r="E13" s="79"/>
      <c r="F13" s="79"/>
      <c r="G13" s="28">
        <f>SUM(G8:G12)</f>
        <v>0</v>
      </c>
      <c r="H13" s="28">
        <f>SUM(H8:H12)</f>
        <v>0</v>
      </c>
      <c r="I13" s="80"/>
      <c r="J13" s="80"/>
      <c r="K13" s="80"/>
      <c r="L13" s="80"/>
      <c r="M13" s="28">
        <f>SUM(M8:M12)</f>
        <v>0</v>
      </c>
      <c r="N13" s="28" t="e">
        <f>SUM(N8:N12)</f>
        <v>#DIV/0!</v>
      </c>
      <c r="O13" s="28" t="e">
        <f>SUM(O8:O12)</f>
        <v>#DIV/0!</v>
      </c>
      <c r="P13" s="28" t="e">
        <f>SUM(P8:P12)</f>
        <v>#DIV/0!</v>
      </c>
      <c r="Q13" s="28" t="e">
        <f>SUM(Q8:Q12)</f>
        <v>#DIV/0!</v>
      </c>
    </row>
    <row r="14" spans="1:19" s="13" customFormat="1" x14ac:dyDescent="0.2">
      <c r="A14" s="56"/>
      <c r="B14" s="56"/>
      <c r="C14" s="70"/>
      <c r="D14" s="56"/>
      <c r="E14" s="57"/>
      <c r="F14" s="57"/>
      <c r="G14" s="74"/>
      <c r="H14" s="74"/>
      <c r="I14" s="74"/>
      <c r="J14" s="76"/>
      <c r="K14" s="76"/>
      <c r="L14" s="76"/>
      <c r="M14" s="76"/>
      <c r="N14" s="76"/>
      <c r="O14" s="76"/>
      <c r="P14" s="76"/>
      <c r="Q14" s="76"/>
    </row>
    <row r="15" spans="1:19" x14ac:dyDescent="0.2">
      <c r="A15" s="43"/>
      <c r="B15" s="43"/>
      <c r="C15" s="44"/>
      <c r="D15" s="43"/>
      <c r="E15" s="51"/>
      <c r="F15" s="51"/>
      <c r="G15" s="48"/>
      <c r="H15" s="48"/>
      <c r="I15" s="48"/>
      <c r="J15" s="11" t="str">
        <f>IF(F15="","n",IF(F15&lt;$C$2,"y","n"))</f>
        <v>n</v>
      </c>
      <c r="K15" s="11" t="str">
        <f>IF(F15&gt;=$C$2,"y","n")</f>
        <v>n</v>
      </c>
      <c r="L15" s="12">
        <f>IF(J15="y",0,IF(K15="y",ROUND((F15-$C$2)/30.4167,0),(IF($E15&lt;=$C$2,12,ROUND(($C$3-$E15)/30.4167,0))-$S15)))</f>
        <v>12</v>
      </c>
      <c r="M15" s="12">
        <f>+G15-H15</f>
        <v>0</v>
      </c>
      <c r="N15" s="12" t="e">
        <f>IF(E15&gt;$C$2,0,(IF(((M15/I15)*ROUND(($C$2-E15)/30.4167,0))&gt;=M15,M15,((M15/I15)*ROUND(($C$2-E15)/30.4167,0)))))</f>
        <v>#DIV/0!</v>
      </c>
      <c r="O15" s="12" t="e">
        <f>IF((G15-H15)/I15*L15&lt;=(M15-N15),((G15-H15)/I15*L15),M15-N15)</f>
        <v>#DIV/0!</v>
      </c>
      <c r="P15" s="12" t="e">
        <f>+N15+O15</f>
        <v>#DIV/0!</v>
      </c>
      <c r="Q15" s="12" t="e">
        <f>+G15-P15</f>
        <v>#DIV/0!</v>
      </c>
      <c r="R15">
        <f>IF($F15&gt;$C$3,0,ROUND(($C$3-$F15)/30.4167,0))</f>
        <v>1255</v>
      </c>
      <c r="S15">
        <f>IF($R15&lt;&gt;1255,R15,0)</f>
        <v>0</v>
      </c>
    </row>
    <row r="16" spans="1:19" x14ac:dyDescent="0.2">
      <c r="A16" s="43"/>
      <c r="B16" s="43"/>
      <c r="C16" s="44"/>
      <c r="D16" s="43"/>
      <c r="E16" s="51"/>
      <c r="F16" s="51"/>
      <c r="G16" s="48"/>
      <c r="H16" s="48"/>
      <c r="I16" s="48"/>
      <c r="J16" s="11" t="str">
        <f>IF(F16="","n",IF(F16&lt;$C$2,"y","n"))</f>
        <v>n</v>
      </c>
      <c r="K16" s="11" t="str">
        <f>IF(F16&gt;=$C$2,"y","n")</f>
        <v>n</v>
      </c>
      <c r="L16" s="12">
        <f>IF(J16="y",0,IF(K16="y",ROUND((F16-$C$2)/30.4167,0),(IF($E16&lt;=$C$2,12,ROUND(($C$3-$E16)/30.4167,0))-$S16)))</f>
        <v>12</v>
      </c>
      <c r="M16" s="12">
        <f>+G16-H16</f>
        <v>0</v>
      </c>
      <c r="N16" s="12" t="e">
        <f>IF(E16&gt;$C$2,0,(IF(((M16/I16)*ROUND(($C$2-E16)/30.4167,0))&gt;=M16,M16,((M16/I16)*ROUND(($C$2-E16)/30.4167,0)))))</f>
        <v>#DIV/0!</v>
      </c>
      <c r="O16" s="12" t="e">
        <f>IF((G16-H16)/I16*L16&lt;=(M16-N16),((G16-H16)/I16*L16),M16-N16)</f>
        <v>#DIV/0!</v>
      </c>
      <c r="P16" s="12" t="e">
        <f>+N16+O16</f>
        <v>#DIV/0!</v>
      </c>
      <c r="Q16" s="12" t="e">
        <f>+G16-P16</f>
        <v>#DIV/0!</v>
      </c>
      <c r="R16">
        <f>IF($F16&gt;$C$3,0,ROUND(($C$3-$F16)/30.4167,0))</f>
        <v>1255</v>
      </c>
    </row>
    <row r="17" spans="1:19" x14ac:dyDescent="0.2">
      <c r="A17" s="43"/>
      <c r="B17" s="43"/>
      <c r="C17" s="44"/>
      <c r="D17" s="43"/>
      <c r="E17" s="51"/>
      <c r="F17" s="51"/>
      <c r="G17" s="48"/>
      <c r="H17" s="48"/>
      <c r="I17" s="48"/>
      <c r="J17" s="11" t="str">
        <f>IF(F17="","n",IF(F17&lt;$C$2,"y","n"))</f>
        <v>n</v>
      </c>
      <c r="K17" s="11" t="str">
        <f>IF(F17&gt;=$C$2,"y","n")</f>
        <v>n</v>
      </c>
      <c r="L17" s="12">
        <f>IF(J17="y",0,IF(K17="y",ROUND((F17-$C$2)/30.4167,0),(IF($E17&lt;=$C$2,12,ROUND(($C$3-$E17)/30.4167,0))-$S17)))</f>
        <v>12</v>
      </c>
      <c r="M17" s="12">
        <f>+G17-H17</f>
        <v>0</v>
      </c>
      <c r="N17" s="12" t="e">
        <f>IF(E17&gt;$C$2,0,(IF(((M17/I17)*ROUND(($C$2-E17)/30.4167,0))&gt;=M17,M17,((M17/I17)*ROUND(($C$2-E17)/30.4167,0)))))</f>
        <v>#DIV/0!</v>
      </c>
      <c r="O17" s="12" t="e">
        <f>IF((G17-H17)/I17*L17&lt;=(M17-N17),((G17-H17)/I17*L17),M17-N17)</f>
        <v>#DIV/0!</v>
      </c>
      <c r="P17" s="12" t="e">
        <f>+N17+O17</f>
        <v>#DIV/0!</v>
      </c>
      <c r="Q17" s="12" t="e">
        <f>+G17-P17</f>
        <v>#DIV/0!</v>
      </c>
      <c r="R17">
        <f>IF($F17&gt;$C$3,0,ROUND(($C$3-$F17)/30.4167,0))</f>
        <v>1255</v>
      </c>
    </row>
    <row r="18" spans="1:19" x14ac:dyDescent="0.2">
      <c r="A18" s="43"/>
      <c r="B18" s="43"/>
      <c r="C18" s="44"/>
      <c r="D18" s="43"/>
      <c r="E18" s="52"/>
      <c r="F18" s="52"/>
      <c r="G18" s="50"/>
      <c r="H18" s="50"/>
      <c r="I18" s="50"/>
      <c r="J18" s="23" t="str">
        <f>IF(F18="","n",IF(F18&lt;$C$2,"y","n"))</f>
        <v>n</v>
      </c>
      <c r="K18" s="23" t="str">
        <f>IF(F18&gt;=$C$2,"y","n")</f>
        <v>n</v>
      </c>
      <c r="L18" s="24">
        <f>IF(J18="y",0,IF(K18="y",ROUND((F18-$C$2)/30.4167,0),(IF($E18&lt;=$C$2,12,ROUND(($C$3-$E18)/30.4167,0))-$S18)))</f>
        <v>12</v>
      </c>
      <c r="M18" s="24">
        <f>+G18-H18</f>
        <v>0</v>
      </c>
      <c r="N18" s="24" t="e">
        <f>IF(E18&gt;$C$2,0,(IF(((M18/I18)*ROUND(($C$2-E18)/30.4167,0))&gt;=M18,M18,((M18/I18)*ROUND(($C$2-E18)/30.4167,0)))))</f>
        <v>#DIV/0!</v>
      </c>
      <c r="O18" s="24" t="e">
        <f>IF((G18-H18)/I18*L18&lt;=(M18-N18),((G18-H18)/I18*L18),M18-N18)</f>
        <v>#DIV/0!</v>
      </c>
      <c r="P18" s="24" t="e">
        <f>+N18+O18</f>
        <v>#DIV/0!</v>
      </c>
      <c r="Q18" s="24" t="e">
        <f>+G18-P18</f>
        <v>#DIV/0!</v>
      </c>
      <c r="R18">
        <f>IF($F18&gt;$C$3,0,ROUND(($C$3-$F18)/30.4167,0))</f>
        <v>1255</v>
      </c>
    </row>
    <row r="19" spans="1:19" s="29" customFormat="1" x14ac:dyDescent="0.2">
      <c r="A19" s="25"/>
      <c r="B19" s="26" t="s">
        <v>28</v>
      </c>
      <c r="C19" s="27"/>
      <c r="D19" s="26"/>
      <c r="E19" s="79"/>
      <c r="F19" s="79"/>
      <c r="G19" s="28">
        <f>SUM(G15:G18)</f>
        <v>0</v>
      </c>
      <c r="H19" s="28">
        <f>SUM(H15:H18)</f>
        <v>0</v>
      </c>
      <c r="I19" s="80"/>
      <c r="J19" s="80"/>
      <c r="K19" s="80"/>
      <c r="L19" s="80"/>
      <c r="M19" s="28">
        <f>SUM(M15:M18)</f>
        <v>0</v>
      </c>
      <c r="N19" s="28" t="e">
        <f>SUM(N15:N18)</f>
        <v>#DIV/0!</v>
      </c>
      <c r="O19" s="28" t="e">
        <f>SUM(O15:O18)</f>
        <v>#DIV/0!</v>
      </c>
      <c r="P19" s="28" t="e">
        <f>SUM(P15:P18)</f>
        <v>#DIV/0!</v>
      </c>
      <c r="Q19" s="28" t="e">
        <f>SUM(Q15:Q18)</f>
        <v>#DIV/0!</v>
      </c>
    </row>
    <row r="20" spans="1:19" s="13" customFormat="1" x14ac:dyDescent="0.2">
      <c r="A20" s="56"/>
      <c r="B20" s="56"/>
      <c r="C20" s="70"/>
      <c r="D20" s="56"/>
      <c r="E20" s="57"/>
      <c r="F20" s="57"/>
      <c r="G20" s="74"/>
      <c r="H20" s="74"/>
      <c r="I20" s="74"/>
      <c r="J20" s="76"/>
      <c r="K20" s="76"/>
      <c r="L20" s="76"/>
      <c r="M20" s="76"/>
      <c r="N20" s="76"/>
      <c r="O20" s="76"/>
      <c r="P20" s="76"/>
      <c r="Q20" s="76"/>
    </row>
    <row r="21" spans="1:19" ht="13.5" customHeight="1" x14ac:dyDescent="0.2">
      <c r="A21" s="43"/>
      <c r="B21" s="43"/>
      <c r="C21" s="44"/>
      <c r="D21" s="43"/>
      <c r="E21" s="51"/>
      <c r="F21" s="51"/>
      <c r="G21" s="48"/>
      <c r="H21" s="48"/>
      <c r="I21" s="48"/>
      <c r="J21" s="11" t="str">
        <f t="shared" ref="J21:J32" si="0">IF(F21="","n",IF(F21&lt;$C$2,"y","n"))</f>
        <v>n</v>
      </c>
      <c r="K21" s="11" t="str">
        <f t="shared" ref="K21:K32" si="1">IF(F21&gt;=$C$2,"y","n")</f>
        <v>n</v>
      </c>
      <c r="L21" s="12">
        <f t="shared" ref="L21:L32" si="2">IF(J21="y",0,IF(K21="y",ROUND((F21-$C$2)/30.4167,0),(IF($E21&lt;=$C$2,12,ROUND(($C$3-$E21)/30.4167,0))-$S21)))</f>
        <v>12</v>
      </c>
      <c r="M21" s="12">
        <f t="shared" ref="M21:M32" si="3">+G21-H21</f>
        <v>0</v>
      </c>
      <c r="N21" s="12" t="e">
        <f t="shared" ref="N21:N32" si="4">IF(E21&gt;$C$2,0,(IF(((M21/I21)*ROUND(($C$2-E21)/30.4167,0))&gt;=M21,M21,((M21/I21)*ROUND(($C$2-E21)/30.4167,0)))))</f>
        <v>#DIV/0!</v>
      </c>
      <c r="O21" s="12" t="e">
        <f t="shared" ref="O21:O32" si="5">IF((G21-H21)/I21*L21&lt;=(M21-N21),((G21-H21)/I21*L21),M21-N21)</f>
        <v>#DIV/0!</v>
      </c>
      <c r="P21" s="12" t="e">
        <f t="shared" ref="P21:P32" si="6">+N21+O21</f>
        <v>#DIV/0!</v>
      </c>
      <c r="Q21" s="12" t="e">
        <f t="shared" ref="Q21:Q32" si="7">+G21-P21</f>
        <v>#DIV/0!</v>
      </c>
      <c r="R21">
        <f t="shared" ref="R21:R32" si="8">IF($F21&gt;$C$3,0,ROUND(($C$3-$F21)/30.4167,0))</f>
        <v>1255</v>
      </c>
      <c r="S21">
        <f>IF($R21&lt;&gt;1255,R21,0)</f>
        <v>0</v>
      </c>
    </row>
    <row r="22" spans="1:19" x14ac:dyDescent="0.2">
      <c r="A22" s="43"/>
      <c r="B22" s="43"/>
      <c r="C22" s="44"/>
      <c r="D22" s="43"/>
      <c r="E22" s="51"/>
      <c r="F22" s="51"/>
      <c r="G22" s="48"/>
      <c r="H22" s="48"/>
      <c r="I22" s="48"/>
      <c r="J22" s="11" t="str">
        <f t="shared" si="0"/>
        <v>n</v>
      </c>
      <c r="K22" s="11" t="str">
        <f t="shared" si="1"/>
        <v>n</v>
      </c>
      <c r="L22" s="12">
        <f t="shared" si="2"/>
        <v>12</v>
      </c>
      <c r="M22" s="12">
        <f t="shared" si="3"/>
        <v>0</v>
      </c>
      <c r="N22" s="12" t="e">
        <f t="shared" si="4"/>
        <v>#DIV/0!</v>
      </c>
      <c r="O22" s="12" t="e">
        <f t="shared" si="5"/>
        <v>#DIV/0!</v>
      </c>
      <c r="P22" s="12" t="e">
        <f t="shared" si="6"/>
        <v>#DIV/0!</v>
      </c>
      <c r="Q22" s="12" t="e">
        <f t="shared" si="7"/>
        <v>#DIV/0!</v>
      </c>
      <c r="R22">
        <f t="shared" si="8"/>
        <v>1255</v>
      </c>
    </row>
    <row r="23" spans="1:19" x14ac:dyDescent="0.2">
      <c r="A23" s="43"/>
      <c r="B23" s="43"/>
      <c r="C23" s="44"/>
      <c r="D23" s="43"/>
      <c r="E23" s="51"/>
      <c r="F23" s="51"/>
      <c r="G23" s="48"/>
      <c r="H23" s="48"/>
      <c r="I23" s="48"/>
      <c r="J23" s="11" t="str">
        <f t="shared" si="0"/>
        <v>n</v>
      </c>
      <c r="K23" s="11" t="str">
        <f t="shared" si="1"/>
        <v>n</v>
      </c>
      <c r="L23" s="12">
        <f t="shared" si="2"/>
        <v>12</v>
      </c>
      <c r="M23" s="12">
        <f t="shared" si="3"/>
        <v>0</v>
      </c>
      <c r="N23" s="12" t="e">
        <f t="shared" si="4"/>
        <v>#DIV/0!</v>
      </c>
      <c r="O23" s="12" t="e">
        <f t="shared" si="5"/>
        <v>#DIV/0!</v>
      </c>
      <c r="P23" s="12" t="e">
        <f t="shared" si="6"/>
        <v>#DIV/0!</v>
      </c>
      <c r="Q23" s="12" t="e">
        <f t="shared" si="7"/>
        <v>#DIV/0!</v>
      </c>
      <c r="R23">
        <f t="shared" si="8"/>
        <v>1255</v>
      </c>
    </row>
    <row r="24" spans="1:19" x14ac:dyDescent="0.2">
      <c r="A24" s="43"/>
      <c r="B24" s="43"/>
      <c r="C24" s="44"/>
      <c r="D24" s="43"/>
      <c r="E24" s="51"/>
      <c r="F24" s="51"/>
      <c r="G24" s="48"/>
      <c r="H24" s="48"/>
      <c r="I24" s="48"/>
      <c r="J24" s="11" t="str">
        <f t="shared" si="0"/>
        <v>n</v>
      </c>
      <c r="K24" s="11" t="str">
        <f t="shared" si="1"/>
        <v>n</v>
      </c>
      <c r="L24" s="12">
        <f t="shared" si="2"/>
        <v>12</v>
      </c>
      <c r="M24" s="12">
        <f t="shared" si="3"/>
        <v>0</v>
      </c>
      <c r="N24" s="12" t="e">
        <f t="shared" si="4"/>
        <v>#DIV/0!</v>
      </c>
      <c r="O24" s="12" t="e">
        <f t="shared" si="5"/>
        <v>#DIV/0!</v>
      </c>
      <c r="P24" s="12" t="e">
        <f t="shared" si="6"/>
        <v>#DIV/0!</v>
      </c>
      <c r="Q24" s="12" t="e">
        <f t="shared" si="7"/>
        <v>#DIV/0!</v>
      </c>
      <c r="R24">
        <f t="shared" si="8"/>
        <v>1255</v>
      </c>
    </row>
    <row r="25" spans="1:19" x14ac:dyDescent="0.2">
      <c r="A25" s="43"/>
      <c r="B25" s="43"/>
      <c r="C25" s="44"/>
      <c r="D25" s="43"/>
      <c r="E25" s="51"/>
      <c r="F25" s="51"/>
      <c r="G25" s="48"/>
      <c r="H25" s="48"/>
      <c r="I25" s="48"/>
      <c r="J25" s="11" t="str">
        <f t="shared" si="0"/>
        <v>n</v>
      </c>
      <c r="K25" s="11" t="str">
        <f t="shared" si="1"/>
        <v>n</v>
      </c>
      <c r="L25" s="12">
        <f t="shared" si="2"/>
        <v>12</v>
      </c>
      <c r="M25" s="12">
        <f t="shared" si="3"/>
        <v>0</v>
      </c>
      <c r="N25" s="12" t="e">
        <f t="shared" si="4"/>
        <v>#DIV/0!</v>
      </c>
      <c r="O25" s="12" t="e">
        <f t="shared" si="5"/>
        <v>#DIV/0!</v>
      </c>
      <c r="P25" s="12" t="e">
        <f t="shared" si="6"/>
        <v>#DIV/0!</v>
      </c>
      <c r="Q25" s="12" t="e">
        <f t="shared" si="7"/>
        <v>#DIV/0!</v>
      </c>
      <c r="R25">
        <f t="shared" si="8"/>
        <v>1255</v>
      </c>
    </row>
    <row r="26" spans="1:19" x14ac:dyDescent="0.2">
      <c r="A26" s="43"/>
      <c r="B26" s="43"/>
      <c r="C26" s="44"/>
      <c r="D26" s="43"/>
      <c r="E26" s="51"/>
      <c r="F26" s="51"/>
      <c r="G26" s="48"/>
      <c r="H26" s="48"/>
      <c r="I26" s="48"/>
      <c r="J26" s="11" t="str">
        <f t="shared" si="0"/>
        <v>n</v>
      </c>
      <c r="K26" s="11" t="str">
        <f t="shared" si="1"/>
        <v>n</v>
      </c>
      <c r="L26" s="12">
        <f t="shared" si="2"/>
        <v>12</v>
      </c>
      <c r="M26" s="12">
        <f t="shared" si="3"/>
        <v>0</v>
      </c>
      <c r="N26" s="12" t="e">
        <f t="shared" si="4"/>
        <v>#DIV/0!</v>
      </c>
      <c r="O26" s="12" t="e">
        <f t="shared" si="5"/>
        <v>#DIV/0!</v>
      </c>
      <c r="P26" s="12" t="e">
        <f t="shared" si="6"/>
        <v>#DIV/0!</v>
      </c>
      <c r="Q26" s="12" t="e">
        <f t="shared" si="7"/>
        <v>#DIV/0!</v>
      </c>
      <c r="R26">
        <f t="shared" si="8"/>
        <v>1255</v>
      </c>
    </row>
    <row r="27" spans="1:19" x14ac:dyDescent="0.2">
      <c r="A27" s="43"/>
      <c r="B27" s="43"/>
      <c r="C27" s="44"/>
      <c r="D27" s="43"/>
      <c r="E27" s="51"/>
      <c r="F27" s="51"/>
      <c r="G27" s="48"/>
      <c r="H27" s="48"/>
      <c r="I27" s="48"/>
      <c r="J27" s="11" t="str">
        <f t="shared" si="0"/>
        <v>n</v>
      </c>
      <c r="K27" s="11" t="str">
        <f t="shared" si="1"/>
        <v>n</v>
      </c>
      <c r="L27" s="12">
        <f t="shared" si="2"/>
        <v>12</v>
      </c>
      <c r="M27" s="12">
        <f t="shared" si="3"/>
        <v>0</v>
      </c>
      <c r="N27" s="12" t="e">
        <f t="shared" si="4"/>
        <v>#DIV/0!</v>
      </c>
      <c r="O27" s="12" t="e">
        <f t="shared" si="5"/>
        <v>#DIV/0!</v>
      </c>
      <c r="P27" s="12" t="e">
        <f t="shared" si="6"/>
        <v>#DIV/0!</v>
      </c>
      <c r="Q27" s="12" t="e">
        <f t="shared" si="7"/>
        <v>#DIV/0!</v>
      </c>
      <c r="R27">
        <f t="shared" si="8"/>
        <v>1255</v>
      </c>
    </row>
    <row r="28" spans="1:19" x14ac:dyDescent="0.2">
      <c r="A28" s="43"/>
      <c r="B28" s="43"/>
      <c r="C28" s="45"/>
      <c r="D28" s="43"/>
      <c r="E28" s="51"/>
      <c r="F28" s="51"/>
      <c r="G28" s="48"/>
      <c r="H28" s="48"/>
      <c r="I28" s="48"/>
      <c r="J28" s="11" t="str">
        <f t="shared" si="0"/>
        <v>n</v>
      </c>
      <c r="K28" s="11" t="str">
        <f t="shared" si="1"/>
        <v>n</v>
      </c>
      <c r="L28" s="12">
        <f t="shared" si="2"/>
        <v>12</v>
      </c>
      <c r="M28" s="12">
        <f t="shared" si="3"/>
        <v>0</v>
      </c>
      <c r="N28" s="12" t="e">
        <f t="shared" si="4"/>
        <v>#DIV/0!</v>
      </c>
      <c r="O28" s="12" t="e">
        <f t="shared" si="5"/>
        <v>#DIV/0!</v>
      </c>
      <c r="P28" s="12" t="e">
        <f t="shared" si="6"/>
        <v>#DIV/0!</v>
      </c>
      <c r="Q28" s="12" t="e">
        <f t="shared" si="7"/>
        <v>#DIV/0!</v>
      </c>
      <c r="R28">
        <f t="shared" si="8"/>
        <v>1255</v>
      </c>
    </row>
    <row r="29" spans="1:19" x14ac:dyDescent="0.2">
      <c r="A29" s="43"/>
      <c r="B29" s="43"/>
      <c r="C29" s="43"/>
      <c r="D29" s="43"/>
      <c r="E29" s="51"/>
      <c r="F29" s="51"/>
      <c r="G29" s="48"/>
      <c r="H29" s="48"/>
      <c r="I29" s="48"/>
      <c r="J29" s="11" t="str">
        <f t="shared" si="0"/>
        <v>n</v>
      </c>
      <c r="K29" s="11" t="str">
        <f t="shared" si="1"/>
        <v>n</v>
      </c>
      <c r="L29" s="12">
        <f t="shared" si="2"/>
        <v>12</v>
      </c>
      <c r="M29" s="12">
        <f t="shared" si="3"/>
        <v>0</v>
      </c>
      <c r="N29" s="12" t="e">
        <f t="shared" si="4"/>
        <v>#DIV/0!</v>
      </c>
      <c r="O29" s="12" t="e">
        <f t="shared" si="5"/>
        <v>#DIV/0!</v>
      </c>
      <c r="P29" s="12" t="e">
        <f t="shared" si="6"/>
        <v>#DIV/0!</v>
      </c>
      <c r="Q29" s="12" t="e">
        <f t="shared" si="7"/>
        <v>#DIV/0!</v>
      </c>
      <c r="R29">
        <f t="shared" si="8"/>
        <v>1255</v>
      </c>
    </row>
    <row r="30" spans="1:19" x14ac:dyDescent="0.2">
      <c r="A30" s="43"/>
      <c r="B30" s="43"/>
      <c r="C30" s="45"/>
      <c r="D30" s="43"/>
      <c r="E30" s="51"/>
      <c r="F30" s="51"/>
      <c r="G30" s="48"/>
      <c r="H30" s="48"/>
      <c r="I30" s="48"/>
      <c r="J30" s="11" t="str">
        <f t="shared" si="0"/>
        <v>n</v>
      </c>
      <c r="K30" s="11" t="str">
        <f t="shared" si="1"/>
        <v>n</v>
      </c>
      <c r="L30" s="12">
        <f t="shared" si="2"/>
        <v>12</v>
      </c>
      <c r="M30" s="12">
        <f t="shared" si="3"/>
        <v>0</v>
      </c>
      <c r="N30" s="12" t="e">
        <f t="shared" si="4"/>
        <v>#DIV/0!</v>
      </c>
      <c r="O30" s="12" t="e">
        <f t="shared" si="5"/>
        <v>#DIV/0!</v>
      </c>
      <c r="P30" s="12" t="e">
        <f t="shared" si="6"/>
        <v>#DIV/0!</v>
      </c>
      <c r="Q30" s="12" t="e">
        <f t="shared" si="7"/>
        <v>#DIV/0!</v>
      </c>
      <c r="R30">
        <f t="shared" si="8"/>
        <v>1255</v>
      </c>
    </row>
    <row r="31" spans="1:19" x14ac:dyDescent="0.2">
      <c r="A31" s="43"/>
      <c r="B31" s="43"/>
      <c r="C31" s="43"/>
      <c r="D31" s="43"/>
      <c r="E31" s="51"/>
      <c r="F31" s="51"/>
      <c r="G31" s="48"/>
      <c r="H31" s="48"/>
      <c r="I31" s="48"/>
      <c r="J31" s="11" t="str">
        <f t="shared" si="0"/>
        <v>n</v>
      </c>
      <c r="K31" s="11" t="str">
        <f t="shared" si="1"/>
        <v>n</v>
      </c>
      <c r="L31" s="12">
        <f t="shared" si="2"/>
        <v>12</v>
      </c>
      <c r="M31" s="12">
        <f t="shared" si="3"/>
        <v>0</v>
      </c>
      <c r="N31" s="12" t="e">
        <f t="shared" si="4"/>
        <v>#DIV/0!</v>
      </c>
      <c r="O31" s="12" t="e">
        <f t="shared" si="5"/>
        <v>#DIV/0!</v>
      </c>
      <c r="P31" s="12" t="e">
        <f t="shared" si="6"/>
        <v>#DIV/0!</v>
      </c>
      <c r="Q31" s="12" t="e">
        <f t="shared" si="7"/>
        <v>#DIV/0!</v>
      </c>
      <c r="R31">
        <f t="shared" si="8"/>
        <v>1255</v>
      </c>
    </row>
    <row r="32" spans="1:19" x14ac:dyDescent="0.2">
      <c r="A32" s="43"/>
      <c r="B32" s="43"/>
      <c r="C32" s="45"/>
      <c r="D32" s="43"/>
      <c r="E32" s="52"/>
      <c r="F32" s="52"/>
      <c r="G32" s="50"/>
      <c r="H32" s="50"/>
      <c r="I32" s="50"/>
      <c r="J32" s="23" t="str">
        <f t="shared" si="0"/>
        <v>n</v>
      </c>
      <c r="K32" s="23" t="str">
        <f t="shared" si="1"/>
        <v>n</v>
      </c>
      <c r="L32" s="24">
        <f t="shared" si="2"/>
        <v>12</v>
      </c>
      <c r="M32" s="24">
        <f t="shared" si="3"/>
        <v>0</v>
      </c>
      <c r="N32" s="24" t="e">
        <f t="shared" si="4"/>
        <v>#DIV/0!</v>
      </c>
      <c r="O32" s="24" t="e">
        <f t="shared" si="5"/>
        <v>#DIV/0!</v>
      </c>
      <c r="P32" s="24" t="e">
        <f t="shared" si="6"/>
        <v>#DIV/0!</v>
      </c>
      <c r="Q32" s="24" t="e">
        <f t="shared" si="7"/>
        <v>#DIV/0!</v>
      </c>
      <c r="R32">
        <f t="shared" si="8"/>
        <v>1255</v>
      </c>
    </row>
    <row r="33" spans="1:19" s="29" customFormat="1" x14ac:dyDescent="0.2">
      <c r="A33" s="25"/>
      <c r="B33" s="26" t="s">
        <v>29</v>
      </c>
      <c r="C33" s="27"/>
      <c r="D33" s="26"/>
      <c r="E33" s="79"/>
      <c r="F33" s="79"/>
      <c r="G33" s="28">
        <f>SUM(G21:G32)</f>
        <v>0</v>
      </c>
      <c r="H33" s="28">
        <f>SUM(H21:H32)</f>
        <v>0</v>
      </c>
      <c r="I33" s="80"/>
      <c r="J33" s="80"/>
      <c r="K33" s="80"/>
      <c r="L33" s="80"/>
      <c r="M33" s="28">
        <f>SUM(M21:M32)</f>
        <v>0</v>
      </c>
      <c r="N33" s="28" t="e">
        <f>SUM(N21:N32)</f>
        <v>#DIV/0!</v>
      </c>
      <c r="O33" s="28" t="e">
        <f>SUM(O21:O32)</f>
        <v>#DIV/0!</v>
      </c>
      <c r="P33" s="28" t="e">
        <f>SUM(P21:P32)</f>
        <v>#DIV/0!</v>
      </c>
      <c r="Q33" s="28" t="e">
        <f>SUM(Q21:Q32)</f>
        <v>#DIV/0!</v>
      </c>
    </row>
    <row r="34" spans="1:19" s="13" customFormat="1" x14ac:dyDescent="0.2">
      <c r="A34" s="56"/>
      <c r="B34" s="56"/>
      <c r="C34" s="70"/>
      <c r="D34" s="56"/>
      <c r="E34" s="57"/>
      <c r="F34" s="57"/>
      <c r="G34" s="74"/>
      <c r="H34" s="74"/>
      <c r="I34" s="74"/>
      <c r="J34" s="76"/>
      <c r="K34" s="76"/>
      <c r="L34" s="76"/>
      <c r="M34" s="76"/>
      <c r="N34" s="76"/>
      <c r="O34" s="76"/>
      <c r="P34" s="76"/>
      <c r="Q34" s="76"/>
    </row>
    <row r="35" spans="1:19" x14ac:dyDescent="0.2">
      <c r="A35" s="43"/>
      <c r="B35" s="43"/>
      <c r="C35" s="43"/>
      <c r="D35" s="43"/>
      <c r="E35" s="51"/>
      <c r="F35" s="51"/>
      <c r="G35" s="48"/>
      <c r="H35" s="48"/>
      <c r="I35" s="48"/>
      <c r="J35" s="11" t="str">
        <f t="shared" ref="J35:J43" si="9">IF(F35="","n",IF(F35&lt;$C$2,"y","n"))</f>
        <v>n</v>
      </c>
      <c r="K35" s="11" t="str">
        <f t="shared" ref="K35:K43" si="10">IF(F35&gt;=$C$2,"y","n")</f>
        <v>n</v>
      </c>
      <c r="L35" s="12">
        <f t="shared" ref="L35:L43" si="11">IF(J35="y",0,IF(K35="y",ROUND((F35-$C$2)/30.4167,0),(IF($E35&lt;=$C$2,12,ROUND(($C$3-$E35)/30.4167,0))-$S35)))</f>
        <v>12</v>
      </c>
      <c r="M35" s="12">
        <f t="shared" ref="M35:M43" si="12">+G35-H35</f>
        <v>0</v>
      </c>
      <c r="N35" s="12" t="e">
        <f t="shared" ref="N35:N43" si="13">IF(E35&gt;$C$2,0,(IF(((M35/I35)*ROUND(($C$2-E35)/30.4167,0))&gt;=M35,M35,((M35/I35)*ROUND(($C$2-E35)/30.4167,0)))))</f>
        <v>#DIV/0!</v>
      </c>
      <c r="O35" s="12" t="e">
        <f t="shared" ref="O35:O43" si="14">IF((G35-H35)/I35*L35&lt;=(M35-N35),((G35-H35)/I35*L35),M35-N35)</f>
        <v>#DIV/0!</v>
      </c>
      <c r="P35" s="12" t="e">
        <f t="shared" ref="P35:P43" si="15">+N35+O35</f>
        <v>#DIV/0!</v>
      </c>
      <c r="Q35" s="12" t="e">
        <f t="shared" ref="Q35:Q43" si="16">+G35-P35</f>
        <v>#DIV/0!</v>
      </c>
      <c r="R35">
        <f t="shared" ref="R35:R43" si="17">IF($F35&gt;$C$3,0,ROUND(($C$3-$F35)/30.4167,0))</f>
        <v>1255</v>
      </c>
      <c r="S35">
        <f>IF($R35&lt;&gt;1255,R35,0)</f>
        <v>0</v>
      </c>
    </row>
    <row r="36" spans="1:19" x14ac:dyDescent="0.2">
      <c r="A36" s="43"/>
      <c r="B36" s="43"/>
      <c r="C36" s="44"/>
      <c r="D36" s="43"/>
      <c r="E36" s="51"/>
      <c r="F36" s="51"/>
      <c r="G36" s="48"/>
      <c r="H36" s="48"/>
      <c r="I36" s="48"/>
      <c r="J36" s="11" t="str">
        <f t="shared" si="9"/>
        <v>n</v>
      </c>
      <c r="K36" s="11" t="str">
        <f t="shared" si="10"/>
        <v>n</v>
      </c>
      <c r="L36" s="12">
        <f t="shared" si="11"/>
        <v>12</v>
      </c>
      <c r="M36" s="12">
        <f t="shared" si="12"/>
        <v>0</v>
      </c>
      <c r="N36" s="12" t="e">
        <f t="shared" si="13"/>
        <v>#DIV/0!</v>
      </c>
      <c r="O36" s="12" t="e">
        <f t="shared" si="14"/>
        <v>#DIV/0!</v>
      </c>
      <c r="P36" s="12" t="e">
        <f t="shared" si="15"/>
        <v>#DIV/0!</v>
      </c>
      <c r="Q36" s="12" t="e">
        <f t="shared" si="16"/>
        <v>#DIV/0!</v>
      </c>
      <c r="R36">
        <f t="shared" si="17"/>
        <v>1255</v>
      </c>
    </row>
    <row r="37" spans="1:19" x14ac:dyDescent="0.2">
      <c r="A37" s="43"/>
      <c r="B37" s="43"/>
      <c r="C37" s="44"/>
      <c r="D37" s="43"/>
      <c r="E37" s="51"/>
      <c r="F37" s="51"/>
      <c r="G37" s="48"/>
      <c r="H37" s="48"/>
      <c r="I37" s="48"/>
      <c r="J37" s="11" t="str">
        <f t="shared" si="9"/>
        <v>n</v>
      </c>
      <c r="K37" s="11" t="str">
        <f t="shared" si="10"/>
        <v>n</v>
      </c>
      <c r="L37" s="12">
        <f t="shared" si="11"/>
        <v>12</v>
      </c>
      <c r="M37" s="12">
        <f t="shared" si="12"/>
        <v>0</v>
      </c>
      <c r="N37" s="12" t="e">
        <f t="shared" si="13"/>
        <v>#DIV/0!</v>
      </c>
      <c r="O37" s="12" t="e">
        <f t="shared" si="14"/>
        <v>#DIV/0!</v>
      </c>
      <c r="P37" s="12" t="e">
        <f t="shared" si="15"/>
        <v>#DIV/0!</v>
      </c>
      <c r="Q37" s="12" t="e">
        <f t="shared" si="16"/>
        <v>#DIV/0!</v>
      </c>
      <c r="R37">
        <f t="shared" si="17"/>
        <v>1255</v>
      </c>
    </row>
    <row r="38" spans="1:19" x14ac:dyDescent="0.2">
      <c r="A38" s="43"/>
      <c r="B38" s="43"/>
      <c r="C38" s="44"/>
      <c r="D38" s="43"/>
      <c r="E38" s="51"/>
      <c r="F38" s="51"/>
      <c r="G38" s="48"/>
      <c r="H38" s="48"/>
      <c r="I38" s="48"/>
      <c r="J38" s="11" t="str">
        <f t="shared" si="9"/>
        <v>n</v>
      </c>
      <c r="K38" s="11" t="str">
        <f t="shared" si="10"/>
        <v>n</v>
      </c>
      <c r="L38" s="12">
        <f t="shared" si="11"/>
        <v>12</v>
      </c>
      <c r="M38" s="12">
        <f t="shared" si="12"/>
        <v>0</v>
      </c>
      <c r="N38" s="12" t="e">
        <f t="shared" si="13"/>
        <v>#DIV/0!</v>
      </c>
      <c r="O38" s="12" t="e">
        <f t="shared" si="14"/>
        <v>#DIV/0!</v>
      </c>
      <c r="P38" s="12" t="e">
        <f t="shared" si="15"/>
        <v>#DIV/0!</v>
      </c>
      <c r="Q38" s="12" t="e">
        <f t="shared" si="16"/>
        <v>#DIV/0!</v>
      </c>
      <c r="R38">
        <f t="shared" si="17"/>
        <v>1255</v>
      </c>
    </row>
    <row r="39" spans="1:19" x14ac:dyDescent="0.2">
      <c r="A39" s="43"/>
      <c r="B39" s="43"/>
      <c r="C39" s="44"/>
      <c r="D39" s="43"/>
      <c r="E39" s="51"/>
      <c r="F39" s="51"/>
      <c r="G39" s="48"/>
      <c r="H39" s="48"/>
      <c r="I39" s="48"/>
      <c r="J39" s="11" t="str">
        <f t="shared" si="9"/>
        <v>n</v>
      </c>
      <c r="K39" s="11" t="str">
        <f t="shared" si="10"/>
        <v>n</v>
      </c>
      <c r="L39" s="12">
        <f t="shared" si="11"/>
        <v>12</v>
      </c>
      <c r="M39" s="12">
        <f t="shared" si="12"/>
        <v>0</v>
      </c>
      <c r="N39" s="12" t="e">
        <f t="shared" si="13"/>
        <v>#DIV/0!</v>
      </c>
      <c r="O39" s="12" t="e">
        <f t="shared" si="14"/>
        <v>#DIV/0!</v>
      </c>
      <c r="P39" s="12" t="e">
        <f t="shared" si="15"/>
        <v>#DIV/0!</v>
      </c>
      <c r="Q39" s="12" t="e">
        <f t="shared" si="16"/>
        <v>#DIV/0!</v>
      </c>
      <c r="R39">
        <f t="shared" si="17"/>
        <v>1255</v>
      </c>
    </row>
    <row r="40" spans="1:19" x14ac:dyDescent="0.2">
      <c r="A40" s="43"/>
      <c r="B40" s="43"/>
      <c r="C40" s="44"/>
      <c r="D40" s="43"/>
      <c r="E40" s="51"/>
      <c r="F40" s="51"/>
      <c r="G40" s="48"/>
      <c r="H40" s="48"/>
      <c r="I40" s="48"/>
      <c r="J40" s="11" t="str">
        <f t="shared" si="9"/>
        <v>n</v>
      </c>
      <c r="K40" s="11" t="str">
        <f t="shared" si="10"/>
        <v>n</v>
      </c>
      <c r="L40" s="12">
        <f t="shared" si="11"/>
        <v>12</v>
      </c>
      <c r="M40" s="12">
        <f t="shared" si="12"/>
        <v>0</v>
      </c>
      <c r="N40" s="12" t="e">
        <f t="shared" si="13"/>
        <v>#DIV/0!</v>
      </c>
      <c r="O40" s="12" t="e">
        <f t="shared" si="14"/>
        <v>#DIV/0!</v>
      </c>
      <c r="P40" s="12" t="e">
        <f t="shared" si="15"/>
        <v>#DIV/0!</v>
      </c>
      <c r="Q40" s="12" t="e">
        <f t="shared" si="16"/>
        <v>#DIV/0!</v>
      </c>
      <c r="R40">
        <f t="shared" si="17"/>
        <v>1255</v>
      </c>
    </row>
    <row r="41" spans="1:19" x14ac:dyDescent="0.2">
      <c r="A41" s="43"/>
      <c r="B41" s="43"/>
      <c r="C41" s="44"/>
      <c r="D41" s="43"/>
      <c r="E41" s="51"/>
      <c r="F41" s="51"/>
      <c r="G41" s="48"/>
      <c r="H41" s="48"/>
      <c r="I41" s="48"/>
      <c r="J41" s="11" t="str">
        <f t="shared" si="9"/>
        <v>n</v>
      </c>
      <c r="K41" s="11" t="str">
        <f t="shared" si="10"/>
        <v>n</v>
      </c>
      <c r="L41" s="12">
        <f t="shared" si="11"/>
        <v>12</v>
      </c>
      <c r="M41" s="12">
        <f t="shared" si="12"/>
        <v>0</v>
      </c>
      <c r="N41" s="12" t="e">
        <f t="shared" si="13"/>
        <v>#DIV/0!</v>
      </c>
      <c r="O41" s="12" t="e">
        <f t="shared" si="14"/>
        <v>#DIV/0!</v>
      </c>
      <c r="P41" s="12" t="e">
        <f t="shared" si="15"/>
        <v>#DIV/0!</v>
      </c>
      <c r="Q41" s="12" t="e">
        <f t="shared" si="16"/>
        <v>#DIV/0!</v>
      </c>
      <c r="R41">
        <f t="shared" si="17"/>
        <v>1255</v>
      </c>
    </row>
    <row r="42" spans="1:19" x14ac:dyDescent="0.2">
      <c r="A42" s="43"/>
      <c r="B42" s="43"/>
      <c r="C42" s="44"/>
      <c r="D42" s="43"/>
      <c r="E42" s="51"/>
      <c r="F42" s="51"/>
      <c r="G42" s="48"/>
      <c r="H42" s="48"/>
      <c r="I42" s="48"/>
      <c r="J42" s="11" t="str">
        <f t="shared" si="9"/>
        <v>n</v>
      </c>
      <c r="K42" s="11" t="str">
        <f t="shared" si="10"/>
        <v>n</v>
      </c>
      <c r="L42" s="12">
        <f t="shared" si="11"/>
        <v>12</v>
      </c>
      <c r="M42" s="12">
        <f t="shared" si="12"/>
        <v>0</v>
      </c>
      <c r="N42" s="12" t="e">
        <f t="shared" si="13"/>
        <v>#DIV/0!</v>
      </c>
      <c r="O42" s="12" t="e">
        <f t="shared" si="14"/>
        <v>#DIV/0!</v>
      </c>
      <c r="P42" s="12" t="e">
        <f t="shared" si="15"/>
        <v>#DIV/0!</v>
      </c>
      <c r="Q42" s="12" t="e">
        <f t="shared" si="16"/>
        <v>#DIV/0!</v>
      </c>
      <c r="R42">
        <f t="shared" si="17"/>
        <v>1255</v>
      </c>
    </row>
    <row r="43" spans="1:19" x14ac:dyDescent="0.2">
      <c r="A43" s="43"/>
      <c r="B43" s="43"/>
      <c r="C43" s="44"/>
      <c r="D43" s="43"/>
      <c r="E43" s="52"/>
      <c r="F43" s="52"/>
      <c r="G43" s="50"/>
      <c r="H43" s="50"/>
      <c r="I43" s="50"/>
      <c r="J43" s="23" t="str">
        <f t="shared" si="9"/>
        <v>n</v>
      </c>
      <c r="K43" s="23" t="str">
        <f t="shared" si="10"/>
        <v>n</v>
      </c>
      <c r="L43" s="24">
        <f t="shared" si="11"/>
        <v>12</v>
      </c>
      <c r="M43" s="24">
        <f t="shared" si="12"/>
        <v>0</v>
      </c>
      <c r="N43" s="24" t="e">
        <f t="shared" si="13"/>
        <v>#DIV/0!</v>
      </c>
      <c r="O43" s="24" t="e">
        <f t="shared" si="14"/>
        <v>#DIV/0!</v>
      </c>
      <c r="P43" s="24" t="e">
        <f t="shared" si="15"/>
        <v>#DIV/0!</v>
      </c>
      <c r="Q43" s="24" t="e">
        <f t="shared" si="16"/>
        <v>#DIV/0!</v>
      </c>
      <c r="R43">
        <f t="shared" si="17"/>
        <v>1255</v>
      </c>
    </row>
    <row r="44" spans="1:19" s="29" customFormat="1" x14ac:dyDescent="0.2">
      <c r="A44" s="25"/>
      <c r="B44" s="26" t="s">
        <v>30</v>
      </c>
      <c r="C44" s="27"/>
      <c r="D44" s="26"/>
      <c r="E44" s="79"/>
      <c r="F44" s="79"/>
      <c r="G44" s="28">
        <f>SUM(G35:G43)</f>
        <v>0</v>
      </c>
      <c r="H44" s="28">
        <f>SUM(H35:H43)</f>
        <v>0</v>
      </c>
      <c r="I44" s="80"/>
      <c r="J44" s="80"/>
      <c r="K44" s="80"/>
      <c r="L44" s="80"/>
      <c r="M44" s="28">
        <f>SUM(M35:M43)</f>
        <v>0</v>
      </c>
      <c r="N44" s="28" t="e">
        <f>SUM(N35:N43)</f>
        <v>#DIV/0!</v>
      </c>
      <c r="O44" s="28" t="e">
        <f>SUM(O35:O43)</f>
        <v>#DIV/0!</v>
      </c>
      <c r="P44" s="28" t="e">
        <f>SUM(P35:P43)</f>
        <v>#DIV/0!</v>
      </c>
      <c r="Q44" s="28" t="e">
        <f>SUM(Q35:Q43)</f>
        <v>#DIV/0!</v>
      </c>
    </row>
    <row r="45" spans="1:19" s="13" customFormat="1" x14ac:dyDescent="0.2">
      <c r="A45" s="56"/>
      <c r="B45" s="56"/>
      <c r="C45" s="70"/>
      <c r="D45" s="56"/>
      <c r="E45" s="57"/>
      <c r="F45" s="57"/>
      <c r="G45" s="74"/>
      <c r="H45" s="74"/>
      <c r="I45" s="74"/>
      <c r="J45" s="76"/>
      <c r="K45" s="76"/>
      <c r="L45" s="76"/>
      <c r="M45" s="76"/>
      <c r="N45" s="76"/>
      <c r="O45" s="76"/>
      <c r="P45" s="76"/>
      <c r="Q45" s="76"/>
    </row>
    <row r="46" spans="1:19" x14ac:dyDescent="0.2">
      <c r="A46" s="43"/>
      <c r="B46" s="43"/>
      <c r="C46" s="43"/>
      <c r="D46" s="43"/>
      <c r="E46" s="51"/>
      <c r="F46" s="51"/>
      <c r="G46" s="48"/>
      <c r="H46" s="48"/>
      <c r="I46" s="48"/>
      <c r="J46" s="11" t="str">
        <f>IF(F46="","n",IF(F46&lt;$C$2,"y","n"))</f>
        <v>n</v>
      </c>
      <c r="K46" s="11" t="str">
        <f>IF(F46&gt;=$C$2,"y","n")</f>
        <v>n</v>
      </c>
      <c r="L46" s="12">
        <f>IF(J46="y",0,IF(K46="y",ROUND((F46-$C$2)/30.4167,0),(IF($E46&lt;=$C$2,12,ROUND(($C$3-$E46)/30.4167,0))-$S46)))</f>
        <v>12</v>
      </c>
      <c r="M46" s="12">
        <f>+G46-H46</f>
        <v>0</v>
      </c>
      <c r="N46" s="12" t="e">
        <f>IF(E46&gt;$C$2,0,(IF(((M46/I46)*ROUND(($C$2-E46)/30.4167,0))&gt;=M46,M46,((M46/I46)*ROUND(($C$2-E46)/30.4167,0)))))</f>
        <v>#DIV/0!</v>
      </c>
      <c r="O46" s="12" t="e">
        <f>IF((G46-H46)/I46*L46&lt;=(M46-N46),((G46-H46)/I46*L46),M46-N46)</f>
        <v>#DIV/0!</v>
      </c>
      <c r="P46" s="12" t="e">
        <f>+N46+O46</f>
        <v>#DIV/0!</v>
      </c>
      <c r="Q46" s="12" t="e">
        <f>+G46-P46</f>
        <v>#DIV/0!</v>
      </c>
      <c r="R46">
        <f>IF($F46&gt;$C$3,0,ROUND(($C$3-$F46)/30.4167,0))</f>
        <v>1255</v>
      </c>
      <c r="S46">
        <f>IF($R46&lt;&gt;1255,R46,0)</f>
        <v>0</v>
      </c>
    </row>
    <row r="47" spans="1:19" x14ac:dyDescent="0.2">
      <c r="A47" s="43"/>
      <c r="B47" s="43"/>
      <c r="C47" s="43"/>
      <c r="D47" s="43"/>
      <c r="E47" s="51"/>
      <c r="F47" s="51"/>
      <c r="G47" s="48"/>
      <c r="H47" s="48"/>
      <c r="I47" s="48"/>
      <c r="J47" s="11" t="str">
        <f>IF(F47="","n",IF(F47&lt;$C$2,"y","n"))</f>
        <v>n</v>
      </c>
      <c r="K47" s="11" t="str">
        <f>IF(F47&gt;=$C$2,"y","n")</f>
        <v>n</v>
      </c>
      <c r="L47" s="12">
        <f>IF(J47="y",0,IF(K47="y",ROUND((F47-$C$2)/30.4167,0),(IF($E47&lt;=$C$2,12,ROUND(($C$3-$E47)/30.4167,0))-$S47)))</f>
        <v>12</v>
      </c>
      <c r="M47" s="12">
        <f>+G47-H47</f>
        <v>0</v>
      </c>
      <c r="N47" s="12" t="e">
        <f>IF(E47&gt;$C$2,0,(IF(((M47/I47)*ROUND(($C$2-E47)/30.4167,0))&gt;=M47,M47,((M47/I47)*ROUND(($C$2-E47)/30.4167,0)))))</f>
        <v>#DIV/0!</v>
      </c>
      <c r="O47" s="12" t="e">
        <f>IF((G47-H47)/I47*L47&lt;=(M47-N47),((G47-H47)/I47*L47),M47-N47)</f>
        <v>#DIV/0!</v>
      </c>
      <c r="P47" s="12" t="e">
        <f>+N47+O47</f>
        <v>#DIV/0!</v>
      </c>
      <c r="Q47" s="12" t="e">
        <f>+G47-P47</f>
        <v>#DIV/0!</v>
      </c>
      <c r="R47">
        <f>IF($F47&gt;$C$3,0,ROUND(($C$3-$F47)/30.4167,0))</f>
        <v>1255</v>
      </c>
      <c r="S47">
        <f>IF($R47&lt;&gt;1255,R47,0)</f>
        <v>0</v>
      </c>
    </row>
    <row r="48" spans="1:19" x14ac:dyDescent="0.2">
      <c r="A48" s="43"/>
      <c r="B48" s="43"/>
      <c r="C48" s="43"/>
      <c r="D48" s="43"/>
      <c r="E48" s="51"/>
      <c r="F48" s="51"/>
      <c r="G48" s="48"/>
      <c r="H48" s="48"/>
      <c r="I48" s="48"/>
      <c r="J48" s="11" t="str">
        <f>IF(F48="","n",IF(F48&lt;$C$2,"y","n"))</f>
        <v>n</v>
      </c>
      <c r="K48" s="11" t="str">
        <f>IF(F48&gt;=$C$2,"y","n")</f>
        <v>n</v>
      </c>
      <c r="L48" s="12">
        <f>IF(J48="y",0,IF(K48="y",ROUND((F48-$C$2)/30.4167,0),(IF($E48&lt;=$C$2,12,ROUND(($C$3-$E48)/30.4167,0))-$S48)))</f>
        <v>12</v>
      </c>
      <c r="M48" s="12">
        <f>+G48-H48</f>
        <v>0</v>
      </c>
      <c r="N48" s="12" t="e">
        <f>IF(E48&gt;$C$2,0,(IF(((M48/I48)*ROUND(($C$2-E48)/30.4167,0))&gt;=M48,M48,((M48/I48)*ROUND(($C$2-E48)/30.4167,0)))))</f>
        <v>#DIV/0!</v>
      </c>
      <c r="O48" s="12" t="e">
        <f>IF((G48-H48)/I48*L48&lt;=(M48-N48),((G48-H48)/I48*L48),M48-N48)</f>
        <v>#DIV/0!</v>
      </c>
      <c r="P48" s="12" t="e">
        <f>+N48+O48</f>
        <v>#DIV/0!</v>
      </c>
      <c r="Q48" s="12" t="e">
        <f>+G48-P48</f>
        <v>#DIV/0!</v>
      </c>
      <c r="R48">
        <f>IF($F48&gt;$C$3,0,ROUND(($C$3-$F48)/30.4167,0))</f>
        <v>1255</v>
      </c>
    </row>
    <row r="49" spans="1:18" x14ac:dyDescent="0.2">
      <c r="A49" s="43"/>
      <c r="B49" s="43"/>
      <c r="C49" s="43"/>
      <c r="D49" s="43"/>
      <c r="E49" s="51"/>
      <c r="F49" s="51"/>
      <c r="G49" s="48"/>
      <c r="H49" s="48"/>
      <c r="I49" s="48"/>
      <c r="J49" s="11" t="str">
        <f>IF(F49="","n",IF(F49&lt;$C$2,"y","n"))</f>
        <v>n</v>
      </c>
      <c r="K49" s="11" t="str">
        <f>IF(F49&gt;=$C$2,"y","n")</f>
        <v>n</v>
      </c>
      <c r="L49" s="12">
        <f>IF(J49="y",0,IF(K49="y",ROUND((F49-$C$2)/30.4167,0),(IF($E49&lt;=$C$2,12,ROUND(($C$3-$E49)/30.4167,0))-$S49)))</f>
        <v>12</v>
      </c>
      <c r="M49" s="12">
        <f>+G49-H49</f>
        <v>0</v>
      </c>
      <c r="N49" s="12" t="e">
        <f>IF(E49&gt;$C$2,0,(IF(((M49/I49)*ROUND(($C$2-E49)/30.4167,0))&gt;=M49,M49,((M49/I49)*ROUND(($C$2-E49)/30.4167,0)))))</f>
        <v>#DIV/0!</v>
      </c>
      <c r="O49" s="12" t="e">
        <f>IF((G49-H49)/I49*L49&lt;=(M49-N49),((G49-H49)/I49*L49),M49-N49)</f>
        <v>#DIV/0!</v>
      </c>
      <c r="P49" s="12" t="e">
        <f>+N49+O49</f>
        <v>#DIV/0!</v>
      </c>
      <c r="Q49" s="12" t="e">
        <f>+G49-P49</f>
        <v>#DIV/0!</v>
      </c>
      <c r="R49">
        <f>IF($F49&gt;$C$3,0,ROUND(($C$3-$F49)/30.4167,0))</f>
        <v>1255</v>
      </c>
    </row>
    <row r="50" spans="1:18" x14ac:dyDescent="0.2">
      <c r="A50" s="43"/>
      <c r="B50" s="43"/>
      <c r="C50" s="44"/>
      <c r="D50" s="43"/>
      <c r="E50" s="52"/>
      <c r="F50" s="52"/>
      <c r="G50" s="50"/>
      <c r="H50" s="50"/>
      <c r="I50" s="50"/>
      <c r="J50" s="23" t="str">
        <f>IF(F50="","n",IF(F50&lt;$C$2,"y","n"))</f>
        <v>n</v>
      </c>
      <c r="K50" s="23" t="str">
        <f>IF(F50&gt;=$C$2,"y","n")</f>
        <v>n</v>
      </c>
      <c r="L50" s="24">
        <f>IF(J50="y",0,IF(K50="y",ROUND((F50-$C$2)/30.4167,0),(IF($E50&lt;=$C$2,12,ROUND(($C$3-$E50)/30.4167,0))-$S50)))</f>
        <v>12</v>
      </c>
      <c r="M50" s="24">
        <f>+G50-H50</f>
        <v>0</v>
      </c>
      <c r="N50" s="24" t="e">
        <f>IF(E50&gt;$C$2,0,(IF(((M50/I50)*ROUND(($C$2-E50)/30.4167,0))&gt;=M50,M50,((M50/I50)*ROUND(($C$2-E50)/30.4167,0)))))</f>
        <v>#DIV/0!</v>
      </c>
      <c r="O50" s="24" t="e">
        <f>IF((G50-H50)/I50*L50&lt;=(M50-N50),((G50-H50)/I50*L50),M50-N50)</f>
        <v>#DIV/0!</v>
      </c>
      <c r="P50" s="24" t="e">
        <f>+N50+O50</f>
        <v>#DIV/0!</v>
      </c>
      <c r="Q50" s="24" t="e">
        <f>+G50-P50</f>
        <v>#DIV/0!</v>
      </c>
      <c r="R50">
        <f>IF($F50&gt;$C$3,0,ROUND(($C$3-$F50)/30.4167,0))</f>
        <v>1255</v>
      </c>
    </row>
    <row r="51" spans="1:18" s="29" customFormat="1" x14ac:dyDescent="0.2">
      <c r="B51" s="26" t="s">
        <v>31</v>
      </c>
      <c r="E51" s="81"/>
      <c r="F51" s="81"/>
      <c r="G51" s="32">
        <f>SUM(G46:G50)</f>
        <v>0</v>
      </c>
      <c r="H51" s="32">
        <f>SUM(H46:H50)</f>
        <v>0</v>
      </c>
      <c r="I51" s="81"/>
      <c r="J51" s="81"/>
      <c r="K51" s="81"/>
      <c r="L51" s="81"/>
      <c r="M51" s="32">
        <f>SUM(M46:M50)</f>
        <v>0</v>
      </c>
      <c r="N51" s="32" t="e">
        <f>SUM(N46:N50)</f>
        <v>#DIV/0!</v>
      </c>
      <c r="O51" s="32" t="e">
        <f>SUM(O46:O50)</f>
        <v>#DIV/0!</v>
      </c>
      <c r="P51" s="32" t="e">
        <f>SUM(P46:P50)</f>
        <v>#DIV/0!</v>
      </c>
      <c r="Q51" s="32" t="e">
        <f>SUM(Q46:Q50)</f>
        <v>#DIV/0!</v>
      </c>
    </row>
    <row r="53" spans="1:18" s="15" customFormat="1" x14ac:dyDescent="0.2">
      <c r="A53" s="42"/>
      <c r="B53" s="31" t="s">
        <v>18</v>
      </c>
      <c r="C53" s="42"/>
      <c r="D53" s="42"/>
      <c r="E53" s="42"/>
      <c r="F53" s="42"/>
      <c r="G53" s="62">
        <f>+G51+G44+G33+G19+G13</f>
        <v>0</v>
      </c>
      <c r="H53" s="62">
        <f>+H51+H44+H33+H19+H13</f>
        <v>0</v>
      </c>
      <c r="I53" s="31"/>
      <c r="J53" s="31"/>
      <c r="K53" s="31"/>
      <c r="L53" s="31"/>
      <c r="M53" s="62">
        <f>+M51+M44+M33+M19+M13</f>
        <v>0</v>
      </c>
      <c r="N53" s="62" t="e">
        <f>+N51+N44+N33+N19+N13</f>
        <v>#DIV/0!</v>
      </c>
      <c r="O53" s="62" t="e">
        <f>+O51+O44+O33+O19+O13</f>
        <v>#DIV/0!</v>
      </c>
      <c r="P53" s="62" t="e">
        <f>+P51+P44+P33+P19+P13</f>
        <v>#DIV/0!</v>
      </c>
      <c r="Q53" s="62" t="e">
        <f>+Q51+Q44+Q33+Q19+Q13</f>
        <v>#DIV/0!</v>
      </c>
    </row>
    <row r="55" spans="1:18" x14ac:dyDescent="0.2">
      <c r="A55" t="s">
        <v>20</v>
      </c>
      <c r="B55" s="13"/>
      <c r="C55" s="13"/>
      <c r="D55" s="13" t="s">
        <v>21</v>
      </c>
      <c r="E55" s="8"/>
      <c r="F55" s="8"/>
      <c r="G55" s="6"/>
      <c r="H55" s="6"/>
      <c r="I55" s="6"/>
      <c r="J55" s="6"/>
      <c r="K55" s="6"/>
    </row>
    <row r="56" spans="1:18" x14ac:dyDescent="0.2">
      <c r="A56" s="43"/>
      <c r="B56" s="43"/>
      <c r="C56" s="43"/>
      <c r="D56" s="44"/>
      <c r="E56" s="51"/>
      <c r="F56" s="53"/>
      <c r="G56" s="48"/>
      <c r="H56" s="48"/>
      <c r="I56" s="54"/>
      <c r="J56" s="11" t="str">
        <f>IF(F56="","n",IF(F56&lt;$C$2,"y","n"))</f>
        <v>n</v>
      </c>
      <c r="K56" s="11" t="str">
        <f>IF(F56&gt;=$C$2,"y","n")</f>
        <v>n</v>
      </c>
      <c r="L56" s="12">
        <f>IF(J56="y",0,IF(K56="y",ROUND((F56-$C$2)/30.4167,0),(IF($E56&lt;=$C$2,12,ROUND(($C$3-$E56)/30.4167,0))-$S56)))</f>
        <v>12</v>
      </c>
      <c r="M56" s="12">
        <f>+G56-H56</f>
        <v>0</v>
      </c>
      <c r="N56" s="12" t="e">
        <f>IF(E56&gt;$C$2,0,(IF(((M56/I56)*ROUND(($C$2-E56)/30.4167,0))&gt;=M56,M56,((M56/I56)*ROUND(($C$2-E56)/30.4167,0)))))</f>
        <v>#DIV/0!</v>
      </c>
      <c r="O56" s="12" t="e">
        <f>IF((G56-H56)/I56*L56&lt;=(M56-N56),((G56-H56)/I56*L56),M56-N56)</f>
        <v>#DIV/0!</v>
      </c>
      <c r="P56" s="12" t="e">
        <f>+N56+O56</f>
        <v>#DIV/0!</v>
      </c>
      <c r="Q56" s="12" t="e">
        <f>+G56-P56</f>
        <v>#DIV/0!</v>
      </c>
    </row>
    <row r="57" spans="1:18" x14ac:dyDescent="0.2">
      <c r="A57" s="43"/>
      <c r="B57" s="43"/>
      <c r="C57" s="43"/>
      <c r="D57" s="45"/>
      <c r="E57" s="51"/>
      <c r="F57" s="53"/>
      <c r="G57" s="48"/>
      <c r="H57" s="48"/>
      <c r="I57" s="54"/>
      <c r="J57" s="11" t="str">
        <f>IF(F57="","n",IF(F57&lt;$C$2,"y","n"))</f>
        <v>n</v>
      </c>
      <c r="K57" s="11" t="str">
        <f>IF(F57&gt;=$C$2,"y","n")</f>
        <v>n</v>
      </c>
      <c r="L57" s="12">
        <f>IF(J57="y",0,IF(K57="y",ROUND((F57-$C$2)/30.4167,0),(IF($E57&lt;=$C$2,12,ROUND(($C$3-$E57)/30.4167,0))-$S57)))</f>
        <v>12</v>
      </c>
      <c r="M57" s="12">
        <f>+G57-H57</f>
        <v>0</v>
      </c>
      <c r="N57" s="12" t="e">
        <f>IF(E57&gt;$C$2,0,(IF(((M57/I57)*ROUND(($C$2-E57)/30.4167,0))&gt;=M57,M57,((M57/I57)*ROUND(($C$2-E57)/30.4167,0)))))</f>
        <v>#DIV/0!</v>
      </c>
      <c r="O57" s="12" t="e">
        <f>IF((G57-H57)/I57*L57&lt;=(M57-N57),((G57-H57)/I57*L57),M57-N57)</f>
        <v>#DIV/0!</v>
      </c>
      <c r="P57" s="12" t="e">
        <f>+N57+O57</f>
        <v>#DIV/0!</v>
      </c>
      <c r="Q57" s="12" t="e">
        <f>+G57-P57</f>
        <v>#DIV/0!</v>
      </c>
    </row>
    <row r="58" spans="1:18" x14ac:dyDescent="0.2">
      <c r="A58" s="43"/>
      <c r="B58" s="43"/>
      <c r="C58" s="43"/>
      <c r="D58" s="44"/>
      <c r="E58" s="51"/>
      <c r="F58" s="53"/>
      <c r="G58" s="48"/>
      <c r="H58" s="48"/>
      <c r="I58" s="54"/>
      <c r="J58" s="11" t="str">
        <f>IF(F58="","n",IF(F58&lt;$C$2,"y","n"))</f>
        <v>n</v>
      </c>
      <c r="K58" s="11" t="str">
        <f>IF(F58&gt;=$C$2,"y","n")</f>
        <v>n</v>
      </c>
      <c r="L58" s="12">
        <f>IF(J58="y",0,IF(K58="y",ROUND((F58-$C$2)/30.4167,0),(IF($E58&lt;=$C$2,12,ROUND(($C$3-$E58)/30.4167,0))-$S58)))</f>
        <v>12</v>
      </c>
      <c r="M58" s="12">
        <f>+G58-H58</f>
        <v>0</v>
      </c>
      <c r="N58" s="12" t="e">
        <f>IF(E58&gt;$C$2,0,(IF(((M58/I58)*ROUND(($C$2-E58)/30.4167,0))&gt;=M58,M58,((M58/I58)*ROUND(($C$2-E58)/30.4167,0)))))</f>
        <v>#DIV/0!</v>
      </c>
      <c r="O58" s="12" t="e">
        <f>IF((G58-H58)/I58*L58&lt;=(M58-N58),((G58-H58)/I58*L58),M58-N58)</f>
        <v>#DIV/0!</v>
      </c>
      <c r="P58" s="12" t="e">
        <f>+N58+O58</f>
        <v>#DIV/0!</v>
      </c>
      <c r="Q58" s="12" t="e">
        <f>+G58-P58</f>
        <v>#DIV/0!</v>
      </c>
    </row>
    <row r="60" spans="1:18" s="15" customFormat="1" x14ac:dyDescent="0.2">
      <c r="A60" s="27"/>
      <c r="B60" s="27" t="s">
        <v>18</v>
      </c>
      <c r="C60" s="27"/>
      <c r="D60" s="27"/>
      <c r="E60" s="27"/>
      <c r="F60" s="27"/>
      <c r="G60" s="62">
        <f>ROUND(SUM(G56:G59),0)</f>
        <v>0</v>
      </c>
      <c r="H60" s="62">
        <f>SUM(H56:H59)</f>
        <v>0</v>
      </c>
      <c r="I60" s="27"/>
      <c r="J60" s="27"/>
      <c r="K60" s="27"/>
      <c r="L60" s="27"/>
      <c r="M60" s="62">
        <f>SUM(M56:M59)</f>
        <v>0</v>
      </c>
      <c r="N60" s="62" t="e">
        <f>SUM(N56:N59)</f>
        <v>#DIV/0!</v>
      </c>
      <c r="O60" s="62" t="e">
        <f>SUM(O56:O59)</f>
        <v>#DIV/0!</v>
      </c>
      <c r="P60" s="62" t="e">
        <f>SUM(P56:P59)</f>
        <v>#DIV/0!</v>
      </c>
      <c r="Q60" s="62" t="e">
        <f>SUM(Q56:Q59)</f>
        <v>#DIV/0!</v>
      </c>
    </row>
    <row r="62" spans="1:18" x14ac:dyDescent="0.2">
      <c r="A62" t="s">
        <v>22</v>
      </c>
      <c r="G62" s="62">
        <f>+G60+G53</f>
        <v>0</v>
      </c>
      <c r="H62" s="62">
        <f>+H60+H53</f>
        <v>0</v>
      </c>
      <c r="M62" s="62">
        <f>+M60+M53</f>
        <v>0</v>
      </c>
      <c r="N62" s="62" t="e">
        <f>+N60+N53</f>
        <v>#DIV/0!</v>
      </c>
      <c r="O62" s="62" t="e">
        <f>+O60+O53</f>
        <v>#DIV/0!</v>
      </c>
      <c r="P62" s="62" t="e">
        <f>+P60+P53</f>
        <v>#DIV/0!</v>
      </c>
      <c r="Q62" s="62" t="e">
        <f>+Q60+Q53</f>
        <v>#DIV/0!</v>
      </c>
    </row>
    <row r="64" spans="1:18" x14ac:dyDescent="0.2">
      <c r="A64" s="14" t="s">
        <v>23</v>
      </c>
      <c r="B64" s="13"/>
      <c r="C64" s="13"/>
      <c r="D64" s="13"/>
    </row>
    <row r="65" spans="1:17" x14ac:dyDescent="0.2">
      <c r="A65" s="43"/>
      <c r="B65" s="43"/>
      <c r="C65" s="43"/>
      <c r="D65" s="43"/>
      <c r="E65" s="51"/>
      <c r="F65" s="51"/>
      <c r="G65" s="48"/>
    </row>
    <row r="66" spans="1:17" x14ac:dyDescent="0.2">
      <c r="A66" s="43"/>
      <c r="B66" s="43"/>
      <c r="C66" s="43"/>
      <c r="D66" s="43"/>
      <c r="E66" s="51"/>
      <c r="F66" s="51"/>
      <c r="G66" s="48"/>
    </row>
    <row r="67" spans="1:17" x14ac:dyDescent="0.2">
      <c r="A67" s="43"/>
      <c r="B67" s="43"/>
      <c r="C67" s="43"/>
      <c r="D67" s="43"/>
      <c r="E67" s="51"/>
      <c r="F67" s="51"/>
      <c r="G67" s="50"/>
    </row>
    <row r="68" spans="1:17" s="13" customFormat="1" x14ac:dyDescent="0.2">
      <c r="A68" s="56"/>
      <c r="B68" s="60" t="s">
        <v>49</v>
      </c>
      <c r="C68" s="56"/>
      <c r="D68" s="56"/>
      <c r="E68" s="57"/>
      <c r="F68" s="57"/>
      <c r="G68" s="64">
        <f>SUM(G65:G67)</f>
        <v>0</v>
      </c>
    </row>
    <row r="69" spans="1:17" x14ac:dyDescent="0.2">
      <c r="A69" s="43"/>
      <c r="B69" s="43"/>
      <c r="C69" s="43"/>
      <c r="D69" s="43"/>
      <c r="E69" s="51"/>
      <c r="F69" s="51"/>
      <c r="G69" s="48"/>
    </row>
    <row r="70" spans="1:17" x14ac:dyDescent="0.2">
      <c r="A70" s="43"/>
      <c r="B70" s="43"/>
      <c r="C70" s="43"/>
      <c r="D70" s="43"/>
      <c r="E70" s="51"/>
      <c r="F70" s="51"/>
      <c r="G70" s="48"/>
    </row>
    <row r="71" spans="1:17" x14ac:dyDescent="0.2">
      <c r="A71" s="43"/>
      <c r="B71" s="43"/>
      <c r="C71" s="43"/>
      <c r="D71" s="43"/>
      <c r="E71" s="51"/>
      <c r="F71" s="51"/>
      <c r="G71" s="50"/>
    </row>
    <row r="72" spans="1:17" x14ac:dyDescent="0.2">
      <c r="A72" s="56"/>
      <c r="B72" s="60" t="s">
        <v>50</v>
      </c>
      <c r="C72" s="56"/>
      <c r="D72" s="56"/>
      <c r="E72" s="57"/>
      <c r="F72" s="57"/>
      <c r="G72" s="64">
        <f>SUM(G69:G71)</f>
        <v>0</v>
      </c>
    </row>
    <row r="73" spans="1:17" x14ac:dyDescent="0.2">
      <c r="B73" s="16"/>
      <c r="C73" s="13"/>
      <c r="D73" s="17"/>
      <c r="E73" s="7"/>
      <c r="F73" s="7"/>
      <c r="G73" s="7"/>
    </row>
    <row r="74" spans="1:17" x14ac:dyDescent="0.2">
      <c r="B74" s="9"/>
      <c r="D74" s="7"/>
      <c r="E74" s="7"/>
      <c r="F74" s="7"/>
      <c r="G74" s="65"/>
    </row>
    <row r="75" spans="1:17" x14ac:dyDescent="0.2">
      <c r="A75" t="s">
        <v>24</v>
      </c>
      <c r="B75" s="9"/>
      <c r="D75" s="7"/>
      <c r="E75" s="7"/>
      <c r="F75" s="7"/>
      <c r="G75" s="66">
        <f>+G72+G68</f>
        <v>0</v>
      </c>
      <c r="Q75" s="82">
        <f>+G75</f>
        <v>0</v>
      </c>
    </row>
    <row r="77" spans="1:17" ht="13.5" thickBot="1" x14ac:dyDescent="0.25">
      <c r="A77" t="s">
        <v>41</v>
      </c>
      <c r="G77" s="55">
        <f>+G75+G62</f>
        <v>0</v>
      </c>
      <c r="M77" s="55">
        <f>+M75+M62</f>
        <v>0</v>
      </c>
      <c r="N77" s="55" t="e">
        <f>+N75+N62</f>
        <v>#DIV/0!</v>
      </c>
      <c r="O77" s="55" t="e">
        <f>+O75+O62</f>
        <v>#DIV/0!</v>
      </c>
      <c r="P77" s="55" t="e">
        <f>+P75+P62</f>
        <v>#DIV/0!</v>
      </c>
      <c r="Q77" s="55" t="e">
        <f>+Q75+Q62</f>
        <v>#DIV/0!</v>
      </c>
    </row>
    <row r="78" spans="1:17" ht="13.5" thickTop="1" x14ac:dyDescent="0.2"/>
  </sheetData>
  <sheetProtection password="C1DF" sheet="1" objects="1" scenarios="1"/>
  <mergeCells count="1">
    <mergeCell ref="A1:Q1"/>
  </mergeCells>
  <phoneticPr fontId="0" type="noConversion"/>
  <pageMargins left="0.35" right="0.3" top="0.73" bottom="0.66" header="0.56000000000000005" footer="0.5"/>
  <pageSetup paperSize="5" scale="63" orientation="landscape" r:id="rId1"/>
  <headerFooter alignWithMargins="0"/>
  <rowBreaks count="1" manualBreakCount="1">
    <brk id="5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3934E87D127848AC49E11DDA3F56C8" ma:contentTypeVersion="9" ma:contentTypeDescription="Create a new document." ma:contentTypeScope="" ma:versionID="e31579f6c7562af69d1a79a87e47ce9b">
  <xsd:schema xmlns:xsd="http://www.w3.org/2001/XMLSchema" xmlns:xs="http://www.w3.org/2001/XMLSchema" xmlns:p="http://schemas.microsoft.com/office/2006/metadata/properties" xmlns:ns2="cd563170-a8f9-4815-af93-2685a44bf0fa" targetNamespace="http://schemas.microsoft.com/office/2006/metadata/properties" ma:root="true" ma:fieldsID="541bd29c51bf672cadda70d3d74d7f18" ns2:_="">
    <xsd:import namespace="cd563170-a8f9-4815-af93-2685a44bf0fa"/>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63170-a8f9-4815-af93-2685a44bf0fa" elementFormDefault="qualified">
    <xsd:import namespace="http://schemas.microsoft.com/office/2006/documentManagement/types"/>
    <xsd:import namespace="http://schemas.microsoft.com/office/infopath/2007/PartnerControls"/>
    <xsd:element name="Category" ma:index="8" nillable="true" ma:displayName="Category" ma:description="Category" ma:internalName="Category">
      <xsd:simpleType>
        <xsd:restriction base="dms:Text">
          <xsd:maxLength value="255"/>
        </xsd:restriction>
      </xsd:simpleType>
    </xsd:element>
    <xsd:element name="Description0" ma:index="9" nillable="true" ma:displayName="Description" ma:description="Description" ma:internalName="Description0">
      <xsd:simpleType>
        <xsd:restriction base="dms:Text">
          <xsd:maxLength value="255"/>
        </xsd:restriction>
      </xsd:simpleType>
    </xsd:element>
    <xsd:element name="Publication_x0020_Date" ma:index="11" nillable="true" ma:displayName="Publication Date" ma:description="Publication Date" ma:internalName="Publication_x0020_Date">
      <xsd:simpleType>
        <xsd:restriction base="dms:Text">
          <xsd:maxLength value="255"/>
        </xsd:restriction>
      </xsd:simpleType>
    </xsd:element>
    <xsd:element name="Resource_x0020_Category" ma:index="13" nillable="true" ma:displayName="Resource Category" ma:description="Determines if the item appears on the Sample Financial Statements page OR the Aids to Financial Statement Preparation page" ma:format="Dropdown" ma:internalName="Resource_x0020_Category">
      <xsd:simpleType>
        <xsd:restriction base="dms:Choice">
          <xsd:enumeration value="Sample Financial Statement"/>
          <xsd:enumeration value="Preparation Aid"/>
        </xsd:restriction>
      </xsd:simpleType>
    </xsd:element>
    <xsd:element name="Resource_x0020_Group" ma:index="14" nillable="true" ma:displayName="Resource Group" ma:format="Dropdown" ma:internalName="Resource_x0020_Group">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5" nillable="true" ma:displayName="Sort Order" ma:internalName="Sort_x0020_Ord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ort_x0020_Order xmlns="cd563170-a8f9-4815-af93-2685a44bf0fa" xsi:nil="true"/>
    <Resource_x0020_Category xmlns="cd563170-a8f9-4815-af93-2685a44bf0fa" xsi:nil="true"/>
    <Publication_x0020_Date xmlns="cd563170-a8f9-4815-af93-2685a44bf0fa" xsi:nil="true"/>
    <Resource_x0020_Group xmlns="cd563170-a8f9-4815-af93-2685a44bf0fa" xsi:nil="true"/>
    <Category xmlns="cd563170-a8f9-4815-af93-2685a44bf0fa">Tools</Category>
    <Description0 xmlns="cd563170-a8f9-4815-af93-2685a44bf0fa">Depreciation Worksheet - Blank</Description0>
  </documentManagement>
</p:properties>
</file>

<file path=customXml/itemProps1.xml><?xml version="1.0" encoding="utf-8"?>
<ds:datastoreItem xmlns:ds="http://schemas.openxmlformats.org/officeDocument/2006/customXml" ds:itemID="{AE5B5A16-DBF8-46CE-BF6C-5C3BBD287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563170-a8f9-4815-af93-2685a44bf0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52879C-6A16-4D47-91C1-EF396E388B7A}">
  <ds:schemaRefs>
    <ds:schemaRef ds:uri="http://schemas.microsoft.com/sharepoint/v3/contenttype/forms"/>
  </ds:schemaRefs>
</ds:datastoreItem>
</file>

<file path=customXml/itemProps3.xml><?xml version="1.0" encoding="utf-8"?>
<ds:datastoreItem xmlns:ds="http://schemas.openxmlformats.org/officeDocument/2006/customXml" ds:itemID="{0DB00ECB-F6A0-4962-BC20-FDDA8CA7C738}">
  <ds:schemaRefs>
    <ds:schemaRef ds:uri="http://schemas.microsoft.com/office/2006/metadata/longProperties"/>
  </ds:schemaRefs>
</ds:datastoreItem>
</file>

<file path=customXml/itemProps4.xml><?xml version="1.0" encoding="utf-8"?>
<ds:datastoreItem xmlns:ds="http://schemas.openxmlformats.org/officeDocument/2006/customXml" ds:itemID="{7F632155-E157-462B-B1F6-D0EB28818B85}">
  <ds:schemaRefs>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cd563170-a8f9-4815-af93-2685a44bf0f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Sort by Asset Class</vt:lpstr>
      <vt:lpstr>Sort by Asset Function</vt:lpstr>
      <vt:lpstr>'Sort by Asset Function'!Print_Titles</vt:lpstr>
    </vt:vector>
  </TitlesOfParts>
  <Company>NCDST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Depreciation Worksheet - Blank</dc:title>
  <dc:creator>Sharon Edmundson</dc:creator>
  <cp:keywords>General Worksheets for all Units</cp:keywords>
  <cp:lastModifiedBy>user</cp:lastModifiedBy>
  <cp:lastPrinted>2004-08-04T19:43:15Z</cp:lastPrinted>
  <dcterms:created xsi:type="dcterms:W3CDTF">2004-04-21T19:20:11Z</dcterms:created>
  <dcterms:modified xsi:type="dcterms:W3CDTF">2017-07-05T01:51:40Z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4400.00000000000</vt:lpwstr>
  </property>
</Properties>
</file>